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tra1\政企\令和7年度_政策企画課\03_令和7年度_情報システム係\01_統計\89統計その他\ホームページ　グラフで見る「ごうつの統計」\★更新済\0.目次\"/>
    </mc:Choice>
  </mc:AlternateContent>
  <xr:revisionPtr revIDLastSave="0" documentId="13_ncr:1_{985B70E6-5C4E-4F08-B046-372A9B25563C}" xr6:coauthVersionLast="47" xr6:coauthVersionMax="47" xr10:uidLastSave="{00000000-0000-0000-0000-000000000000}"/>
  <bookViews>
    <workbookView xWindow="-120" yWindow="-120" windowWidth="20730" windowHeight="11040" xr2:uid="{6CF3D185-1717-42B5-A535-2FA02FA6C3B1}"/>
  </bookViews>
  <sheets>
    <sheet name="目次" sheetId="79" r:id="rId1"/>
    <sheet name="0101" sheetId="4" r:id="rId2"/>
    <sheet name="0102" sheetId="42" r:id="rId3"/>
    <sheet name="0201" sheetId="43" r:id="rId4"/>
    <sheet name="0301" sheetId="6" r:id="rId5"/>
    <sheet name="0302" sheetId="7" r:id="rId6"/>
    <sheet name="0303" sheetId="44" r:id="rId7"/>
    <sheet name="0401" sheetId="8" r:id="rId8"/>
    <sheet name="0402" sheetId="45" r:id="rId9"/>
    <sheet name="0501" sheetId="46" r:id="rId10"/>
    <sheet name="0502" sheetId="47" r:id="rId11"/>
    <sheet name="0503" sheetId="48" r:id="rId12"/>
    <sheet name="0601" sheetId="49" r:id="rId13"/>
    <sheet name="0602" sheetId="50" r:id="rId14"/>
    <sheet name="0701" sheetId="51" r:id="rId15"/>
    <sheet name="0702" sheetId="52" r:id="rId16"/>
    <sheet name="0703" sheetId="53" r:id="rId17"/>
    <sheet name="0801" sheetId="54" r:id="rId18"/>
    <sheet name="0802" sheetId="55" r:id="rId19"/>
    <sheet name="0803" sheetId="56" r:id="rId20"/>
    <sheet name="0804" sheetId="57" r:id="rId21"/>
    <sheet name="0901" sheetId="58" r:id="rId22"/>
    <sheet name="0902" sheetId="59" r:id="rId23"/>
    <sheet name="1001" sheetId="60" r:id="rId24"/>
    <sheet name="1101" sheetId="61" r:id="rId25"/>
    <sheet name="1102" sheetId="62" r:id="rId26"/>
    <sheet name="1103" sheetId="63" r:id="rId27"/>
    <sheet name="1104" sheetId="64" r:id="rId28"/>
    <sheet name="1201" sheetId="65" r:id="rId29"/>
    <sheet name="1202" sheetId="66" r:id="rId30"/>
    <sheet name="1203" sheetId="67" r:id="rId31"/>
    <sheet name="1301" sheetId="68" r:id="rId32"/>
    <sheet name="1302" sheetId="69" r:id="rId33"/>
    <sheet name="1401" sheetId="70" r:id="rId34"/>
    <sheet name="1402" sheetId="71" r:id="rId35"/>
    <sheet name="1403" sheetId="72" r:id="rId36"/>
    <sheet name="1404" sheetId="73" r:id="rId37"/>
    <sheet name="1501" sheetId="74" r:id="rId38"/>
    <sheet name="1502" sheetId="75" r:id="rId39"/>
    <sheet name="1503" sheetId="76" r:id="rId40"/>
    <sheet name="1504" sheetId="77" r:id="rId41"/>
  </sheets>
  <definedNames>
    <definedName name="_xlnm.Print_Area" localSheetId="1">'0101'!$A$1:$EJ$74</definedName>
    <definedName name="_xlnm.Print_Area" localSheetId="2">'0102'!$A$1:$AJ$49</definedName>
    <definedName name="_xlnm.Print_Area" localSheetId="9">'0501'!$A$1:$Y$40</definedName>
    <definedName name="_xlnm.Print_Area" localSheetId="10">'0502'!$B$1:$AG$93</definedName>
    <definedName name="_xlnm.Print_Area" localSheetId="11">'0503'!$B$1:$F$28</definedName>
    <definedName name="_xlnm.Print_Area" localSheetId="25">'1102'!$B$1:$AE$69</definedName>
    <definedName name="_xlnm.Print_Area" localSheetId="28">'1201'!$B$1:$P$191</definedName>
    <definedName name="_xlnm.Print_Area" localSheetId="29">'1202'!$A$1:$BH$109</definedName>
    <definedName name="_xlnm.Print_Area" localSheetId="30">'1203'!$B$1:$M$111</definedName>
    <definedName name="_xlnm.Print_Area" localSheetId="32">'1302'!$B$1:$K$62</definedName>
    <definedName name="_xlnm.Print_Area" localSheetId="33">'1401'!$A$1:$W$100</definedName>
    <definedName name="_xlnm.Print_Area" localSheetId="34">'1402'!$B$1:$AA$110</definedName>
    <definedName name="_xlnm.Print_Area" localSheetId="36">'1404'!$B$1:$O$89</definedName>
    <definedName name="_xlnm.Print_Area" localSheetId="37">'1501'!$B$1:$N$113</definedName>
    <definedName name="_xlnm.Print_Area" localSheetId="38">'1502'!$B$1:$R$90</definedName>
    <definedName name="_xlnm.Print_Area" localSheetId="39">'1503'!$B$1:$AB$87</definedName>
    <definedName name="_xlnm.Print_Area" localSheetId="40">'1504'!$B$1:$Q$48</definedName>
    <definedName name="_xlnm.Print_Area" localSheetId="0">目次!$A$1:$J$43</definedName>
    <definedName name="_xlnm.Print_Titles" localSheetId="10">'0502'!$B:$E</definedName>
    <definedName name="_xlnm.Print_Titles" localSheetId="11">'0503'!$B:$D</definedName>
    <definedName name="_xlnm.Print_Titles" localSheetId="22">'0902'!$1:$5</definedName>
    <definedName name="_xlnm.Print_Titles" localSheetId="25">'1102'!$B:$D</definedName>
    <definedName name="_xlnm.Print_Titles" localSheetId="28">'1201'!$1:$6</definedName>
    <definedName name="_xlnm.Print_Titles" localSheetId="30">'1203'!$1:$5</definedName>
    <definedName name="_xlnm.Print_Titles" localSheetId="31">'1301'!$1:$6</definedName>
    <definedName name="_xlnm.Print_Titles" localSheetId="33">'1401'!$1:$6</definedName>
    <definedName name="_xlnm.Print_Titles" localSheetId="34">'1402'!$1:$6</definedName>
    <definedName name="_xlnm.Print_Titles" localSheetId="39">'1503'!$B:$D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56" i="75" l="1"/>
  <c r="M56" i="75"/>
  <c r="N56" i="75"/>
  <c r="O56" i="75"/>
  <c r="P56" i="75"/>
  <c r="Q56" i="75"/>
  <c r="R56" i="75"/>
  <c r="K94" i="70"/>
  <c r="N94" i="70"/>
  <c r="Q94" i="70"/>
  <c r="T94" i="70"/>
  <c r="M36" i="68"/>
  <c r="M37" i="68"/>
  <c r="M38" i="68"/>
  <c r="M39" i="68"/>
  <c r="M40" i="68"/>
  <c r="M41" i="68"/>
  <c r="M42" i="68"/>
  <c r="M43" i="68"/>
  <c r="M44" i="68"/>
  <c r="M45" i="68"/>
  <c r="M46" i="68"/>
  <c r="G47" i="68"/>
  <c r="M47" i="68"/>
  <c r="G48" i="68"/>
  <c r="M48" i="68"/>
  <c r="G49" i="68"/>
  <c r="M49" i="68"/>
  <c r="G50" i="68"/>
  <c r="M50" i="68"/>
  <c r="G51" i="68"/>
  <c r="M51" i="68"/>
  <c r="G52" i="68"/>
  <c r="M52" i="68"/>
  <c r="G53" i="68"/>
  <c r="M53" i="68"/>
  <c r="G54" i="68"/>
  <c r="M54" i="68"/>
  <c r="G55" i="68"/>
  <c r="M55" i="68"/>
  <c r="G56" i="68"/>
  <c r="M56" i="68"/>
  <c r="G57" i="68"/>
  <c r="M57" i="68"/>
  <c r="G58" i="68"/>
  <c r="M58" i="68"/>
  <c r="G59" i="68"/>
  <c r="M59" i="68"/>
  <c r="G60" i="68"/>
  <c r="M60" i="68"/>
  <c r="G61" i="68"/>
  <c r="M61" i="68"/>
  <c r="M88" i="68"/>
  <c r="M89" i="68"/>
  <c r="M90" i="68"/>
  <c r="M91" i="68"/>
  <c r="M92" i="68"/>
  <c r="M93" i="68"/>
  <c r="M94" i="68"/>
  <c r="M95" i="68"/>
  <c r="M96" i="68"/>
  <c r="M97" i="68"/>
  <c r="M98" i="68"/>
  <c r="M99" i="68"/>
  <c r="M100" i="68"/>
  <c r="M101" i="68"/>
  <c r="M102" i="68"/>
  <c r="G103" i="68"/>
  <c r="M103" i="68"/>
  <c r="G104" i="68"/>
  <c r="M104" i="68"/>
  <c r="G105" i="68"/>
  <c r="M105" i="68"/>
  <c r="G106" i="68"/>
  <c r="M106" i="68"/>
  <c r="G107" i="68"/>
  <c r="M107" i="68"/>
  <c r="G108" i="68"/>
  <c r="M108" i="68"/>
  <c r="G109" i="68"/>
  <c r="M109" i="68"/>
  <c r="G110" i="68"/>
  <c r="M110" i="68"/>
  <c r="G111" i="68"/>
  <c r="M111" i="68"/>
  <c r="G112" i="68"/>
  <c r="M112" i="68"/>
  <c r="G113" i="68"/>
  <c r="M113" i="68"/>
  <c r="G114" i="68"/>
  <c r="M114" i="68"/>
  <c r="G115" i="68"/>
  <c r="G116" i="68"/>
  <c r="G117" i="68"/>
  <c r="E103" i="66" l="1"/>
  <c r="AF103" i="66"/>
  <c r="G22" i="62"/>
  <c r="G23" i="62"/>
  <c r="G24" i="62"/>
  <c r="G25" i="62"/>
  <c r="G26" i="62"/>
  <c r="G27" i="62"/>
  <c r="G28" i="62"/>
  <c r="G29" i="62"/>
  <c r="G30" i="62"/>
  <c r="G31" i="62"/>
  <c r="G32" i="62"/>
  <c r="G33" i="62"/>
  <c r="G34" i="62"/>
  <c r="G35" i="62"/>
  <c r="G53" i="62"/>
  <c r="G54" i="62"/>
  <c r="G55" i="62"/>
  <c r="G56" i="62"/>
  <c r="G57" i="62"/>
  <c r="G58" i="62"/>
  <c r="G59" i="62"/>
  <c r="G60" i="62"/>
  <c r="G61" i="62"/>
  <c r="G62" i="62"/>
  <c r="G63" i="62"/>
  <c r="G64" i="62"/>
  <c r="G65" i="62"/>
  <c r="G66" i="62"/>
  <c r="O7" i="60" l="1"/>
  <c r="P7" i="60"/>
  <c r="Q7" i="60"/>
  <c r="O8" i="60"/>
  <c r="P8" i="60"/>
  <c r="Q8" i="60"/>
  <c r="O9" i="60"/>
  <c r="P9" i="60"/>
  <c r="Q9" i="60"/>
  <c r="O10" i="60"/>
  <c r="P10" i="60"/>
  <c r="Q10" i="60"/>
  <c r="O11" i="60"/>
  <c r="P11" i="60"/>
  <c r="Q11" i="60"/>
  <c r="O12" i="60"/>
  <c r="P12" i="60"/>
  <c r="Q12" i="60"/>
  <c r="O13" i="60"/>
  <c r="P13" i="60"/>
  <c r="Q13" i="60"/>
  <c r="O14" i="60"/>
  <c r="P14" i="60"/>
  <c r="Q14" i="60"/>
  <c r="O15" i="60"/>
  <c r="P15" i="60"/>
  <c r="Q15" i="60"/>
  <c r="O16" i="60"/>
  <c r="P16" i="60"/>
  <c r="Q16" i="60"/>
  <c r="O17" i="60"/>
  <c r="P17" i="60"/>
  <c r="Q17" i="60"/>
  <c r="O18" i="60"/>
  <c r="P18" i="60"/>
  <c r="Q18" i="60"/>
  <c r="O19" i="60"/>
  <c r="P19" i="60"/>
  <c r="Q19" i="60"/>
  <c r="O20" i="60"/>
  <c r="P20" i="60"/>
  <c r="Q20" i="60"/>
  <c r="O21" i="60"/>
  <c r="P21" i="60"/>
  <c r="Q21" i="60"/>
  <c r="O22" i="60"/>
  <c r="P22" i="60"/>
  <c r="Q22" i="60"/>
  <c r="O23" i="60"/>
  <c r="P23" i="60"/>
  <c r="Q23" i="60"/>
  <c r="O24" i="60"/>
  <c r="P24" i="60"/>
  <c r="Q24" i="60"/>
  <c r="O25" i="60"/>
  <c r="P25" i="60"/>
  <c r="Q25" i="60"/>
  <c r="O26" i="60"/>
  <c r="P26" i="60"/>
  <c r="Q26" i="60"/>
  <c r="O27" i="60"/>
  <c r="P27" i="60"/>
  <c r="Q27" i="60"/>
  <c r="O28" i="60"/>
  <c r="P28" i="60"/>
  <c r="Q28" i="60"/>
  <c r="O29" i="60"/>
  <c r="P29" i="60"/>
  <c r="Q29" i="60"/>
  <c r="O30" i="60"/>
  <c r="P30" i="60"/>
  <c r="Q30" i="60"/>
  <c r="O31" i="60"/>
  <c r="P31" i="60"/>
  <c r="Q31" i="60"/>
  <c r="O32" i="60"/>
  <c r="P32" i="60"/>
  <c r="Q32" i="60"/>
  <c r="O33" i="60"/>
  <c r="P33" i="60"/>
  <c r="Q33" i="60"/>
  <c r="O34" i="60"/>
  <c r="P34" i="60"/>
  <c r="Q34" i="60"/>
  <c r="O35" i="60"/>
  <c r="P35" i="60"/>
  <c r="Q35" i="60"/>
  <c r="O36" i="60"/>
  <c r="P36" i="60"/>
  <c r="Q36" i="60"/>
  <c r="O37" i="60"/>
  <c r="P37" i="60"/>
  <c r="Q37" i="60"/>
  <c r="O38" i="60"/>
  <c r="P38" i="60"/>
  <c r="Q38" i="60"/>
  <c r="O39" i="60"/>
  <c r="P39" i="60"/>
  <c r="Q39" i="60"/>
  <c r="O40" i="60"/>
  <c r="P40" i="60"/>
  <c r="Q40" i="60"/>
  <c r="O41" i="60"/>
  <c r="P41" i="60"/>
  <c r="Q41" i="60"/>
  <c r="O42" i="60"/>
  <c r="P42" i="60"/>
  <c r="Q42" i="60"/>
  <c r="O43" i="60"/>
  <c r="P43" i="60"/>
  <c r="Q43" i="60"/>
  <c r="O44" i="60"/>
  <c r="P44" i="60"/>
  <c r="Q44" i="60"/>
  <c r="O47" i="60"/>
  <c r="P47" i="60"/>
  <c r="Q47" i="60"/>
  <c r="O48" i="60"/>
  <c r="P48" i="60"/>
  <c r="Q48" i="60"/>
  <c r="O49" i="60"/>
  <c r="P49" i="60"/>
  <c r="Q49" i="60"/>
  <c r="O50" i="60"/>
  <c r="P50" i="60"/>
  <c r="Q50" i="60"/>
  <c r="O51" i="60"/>
  <c r="P51" i="60"/>
  <c r="Q51" i="60"/>
  <c r="O52" i="60"/>
  <c r="P52" i="60"/>
  <c r="Q52" i="60"/>
  <c r="O53" i="60"/>
  <c r="P53" i="60"/>
  <c r="Q53" i="60"/>
  <c r="O54" i="60"/>
  <c r="P54" i="60"/>
  <c r="Q54" i="60"/>
  <c r="O55" i="60"/>
  <c r="P55" i="60"/>
  <c r="Q55" i="60"/>
  <c r="O56" i="60"/>
  <c r="P56" i="60"/>
  <c r="Q56" i="60"/>
  <c r="O57" i="60"/>
  <c r="P57" i="60"/>
  <c r="Q57" i="60"/>
  <c r="O58" i="60"/>
  <c r="P58" i="60"/>
  <c r="Q58" i="60"/>
  <c r="O59" i="60"/>
  <c r="P59" i="60"/>
  <c r="Q59" i="60"/>
  <c r="O60" i="60"/>
  <c r="P60" i="60"/>
  <c r="Q60" i="60"/>
  <c r="O61" i="60"/>
  <c r="P61" i="60"/>
  <c r="Q61" i="60"/>
  <c r="O62" i="60"/>
  <c r="P62" i="60"/>
  <c r="Q62" i="60"/>
  <c r="O63" i="60"/>
  <c r="P63" i="60"/>
  <c r="Q63" i="60"/>
  <c r="O64" i="60"/>
  <c r="P64" i="60"/>
  <c r="Q64" i="60"/>
  <c r="O65" i="60"/>
  <c r="P65" i="60"/>
  <c r="Q65" i="60"/>
  <c r="O66" i="60"/>
  <c r="P66" i="60"/>
  <c r="Q66" i="60"/>
  <c r="O67" i="60"/>
  <c r="P67" i="60"/>
  <c r="Q67" i="60"/>
  <c r="O68" i="60"/>
  <c r="P68" i="60"/>
  <c r="Q68" i="60"/>
  <c r="O69" i="60"/>
  <c r="P69" i="60"/>
  <c r="Q69" i="60"/>
  <c r="O70" i="60"/>
  <c r="P70" i="60"/>
  <c r="Q70" i="60"/>
  <c r="O71" i="60"/>
  <c r="P71" i="60"/>
  <c r="Q71" i="60"/>
  <c r="O72" i="60"/>
  <c r="P72" i="60"/>
  <c r="Q72" i="60"/>
  <c r="O73" i="60"/>
  <c r="P73" i="60"/>
  <c r="Q73" i="60"/>
  <c r="O74" i="60"/>
  <c r="P74" i="60"/>
  <c r="Q74" i="60"/>
  <c r="O75" i="60"/>
  <c r="P75" i="60"/>
  <c r="Q75" i="60"/>
  <c r="O76" i="60"/>
  <c r="P76" i="60"/>
  <c r="Q76" i="60"/>
  <c r="O77" i="60"/>
  <c r="P77" i="60"/>
  <c r="Q77" i="60"/>
  <c r="O78" i="60"/>
  <c r="P78" i="60"/>
  <c r="Q78" i="60"/>
  <c r="O79" i="60"/>
  <c r="P79" i="60"/>
  <c r="Q79" i="60"/>
  <c r="O80" i="60"/>
  <c r="P80" i="60"/>
  <c r="Q80" i="60"/>
  <c r="O81" i="60"/>
  <c r="P81" i="60"/>
  <c r="Q81" i="60"/>
  <c r="O82" i="60"/>
  <c r="P82" i="60"/>
  <c r="Q82" i="60"/>
  <c r="O83" i="60"/>
  <c r="P83" i="60"/>
  <c r="Q83" i="60"/>
  <c r="O84" i="60"/>
  <c r="P84" i="60"/>
  <c r="Q84" i="60"/>
  <c r="J318" i="59" l="1"/>
  <c r="J319" i="59"/>
  <c r="J320" i="59"/>
  <c r="J321" i="59"/>
  <c r="J322" i="59"/>
  <c r="J323" i="59"/>
  <c r="J324" i="59"/>
  <c r="J325" i="59"/>
  <c r="J326" i="59"/>
  <c r="J327" i="59"/>
  <c r="J328" i="59"/>
  <c r="J329" i="59"/>
  <c r="H8" i="55"/>
  <c r="J8" i="55"/>
  <c r="M8" i="55"/>
  <c r="O8" i="55"/>
  <c r="R8" i="55"/>
  <c r="T8" i="55"/>
  <c r="W8" i="55"/>
  <c r="Y8" i="55"/>
  <c r="H9" i="55"/>
  <c r="J9" i="55"/>
  <c r="M9" i="55"/>
  <c r="O9" i="55"/>
  <c r="R9" i="55"/>
  <c r="T9" i="55"/>
  <c r="W9" i="55"/>
  <c r="Y9" i="55"/>
  <c r="H10" i="55"/>
  <c r="J10" i="55"/>
  <c r="M10" i="55"/>
  <c r="O10" i="55"/>
  <c r="R10" i="55"/>
  <c r="T10" i="55"/>
  <c r="W10" i="55"/>
  <c r="Y10" i="55"/>
  <c r="H11" i="55"/>
  <c r="J11" i="55"/>
  <c r="M11" i="55"/>
  <c r="O11" i="55"/>
  <c r="R11" i="55"/>
  <c r="T11" i="55"/>
  <c r="W11" i="55"/>
  <c r="Y11" i="55"/>
  <c r="H12" i="55"/>
  <c r="J12" i="55"/>
  <c r="M12" i="55"/>
  <c r="O12" i="55"/>
  <c r="R12" i="55"/>
  <c r="T12" i="55"/>
  <c r="W12" i="55"/>
  <c r="Y12" i="55"/>
  <c r="H13" i="55"/>
  <c r="J13" i="55"/>
  <c r="M13" i="55"/>
  <c r="O13" i="55"/>
  <c r="R13" i="55"/>
  <c r="T13" i="55"/>
  <c r="W13" i="55"/>
  <c r="Y13" i="55"/>
  <c r="H14" i="55"/>
  <c r="J14" i="55"/>
  <c r="M14" i="55"/>
  <c r="O14" i="55"/>
  <c r="R14" i="55"/>
  <c r="T14" i="55"/>
  <c r="W14" i="55"/>
  <c r="Y14" i="55"/>
  <c r="H15" i="55"/>
  <c r="J15" i="55"/>
  <c r="M15" i="55"/>
  <c r="O15" i="55"/>
  <c r="R15" i="55"/>
  <c r="T15" i="55"/>
  <c r="W15" i="55"/>
  <c r="Y15" i="55"/>
  <c r="H16" i="55"/>
  <c r="J16" i="55"/>
  <c r="M16" i="55"/>
  <c r="O16" i="55"/>
  <c r="R16" i="55"/>
  <c r="T16" i="55"/>
  <c r="W16" i="55"/>
  <c r="Y16" i="55"/>
  <c r="H17" i="55"/>
  <c r="J17" i="55"/>
  <c r="M17" i="55"/>
  <c r="O17" i="55"/>
  <c r="R17" i="55"/>
  <c r="T17" i="55"/>
  <c r="W17" i="55"/>
  <c r="Y17" i="55"/>
  <c r="H18" i="55"/>
  <c r="J18" i="55"/>
  <c r="M18" i="55"/>
  <c r="O18" i="55"/>
  <c r="R18" i="55"/>
  <c r="T18" i="55"/>
  <c r="W18" i="55"/>
  <c r="Y18" i="55"/>
  <c r="H19" i="55"/>
  <c r="J19" i="55"/>
  <c r="M19" i="55"/>
  <c r="O19" i="55"/>
  <c r="R19" i="55"/>
  <c r="T19" i="55"/>
  <c r="W19" i="55"/>
  <c r="Y19" i="55"/>
  <c r="H20" i="55"/>
  <c r="J20" i="55"/>
  <c r="M20" i="55"/>
  <c r="O20" i="55"/>
  <c r="R20" i="55"/>
  <c r="T20" i="55"/>
  <c r="W20" i="55"/>
  <c r="Y20" i="55"/>
  <c r="H21" i="55"/>
  <c r="J21" i="55"/>
  <c r="M21" i="55"/>
  <c r="O21" i="55"/>
  <c r="R21" i="55"/>
  <c r="T21" i="55"/>
  <c r="W21" i="55"/>
  <c r="Y21" i="55"/>
  <c r="H22" i="55"/>
  <c r="J22" i="55"/>
  <c r="M22" i="55"/>
  <c r="O22" i="55"/>
  <c r="R22" i="55"/>
  <c r="T22" i="55"/>
  <c r="W22" i="55"/>
  <c r="Y22" i="55"/>
  <c r="H23" i="55"/>
  <c r="J23" i="55"/>
  <c r="M23" i="55"/>
  <c r="O23" i="55"/>
  <c r="R23" i="55"/>
  <c r="T23" i="55"/>
  <c r="W23" i="55"/>
  <c r="Y23" i="55"/>
  <c r="H24" i="55"/>
  <c r="J24" i="55"/>
  <c r="M24" i="55"/>
  <c r="O24" i="55"/>
  <c r="R24" i="55"/>
  <c r="T24" i="55"/>
  <c r="W24" i="55"/>
  <c r="Y24" i="55"/>
  <c r="H25" i="55"/>
  <c r="J25" i="55"/>
  <c r="M25" i="55"/>
  <c r="O25" i="55"/>
  <c r="R25" i="55"/>
  <c r="T25" i="55"/>
  <c r="W25" i="55"/>
  <c r="Y25" i="55"/>
  <c r="H26" i="55"/>
  <c r="J26" i="55"/>
  <c r="M26" i="55"/>
  <c r="O26" i="55"/>
  <c r="R26" i="55"/>
  <c r="T26" i="55"/>
  <c r="W26" i="55"/>
  <c r="Y26" i="55"/>
  <c r="H27" i="55"/>
  <c r="J27" i="55"/>
  <c r="M27" i="55"/>
  <c r="O27" i="55"/>
  <c r="R27" i="55"/>
  <c r="T27" i="55"/>
  <c r="W27" i="55"/>
  <c r="Y27" i="55"/>
  <c r="H28" i="55"/>
  <c r="J28" i="55"/>
  <c r="M28" i="55"/>
  <c r="O28" i="55"/>
  <c r="R28" i="55"/>
  <c r="T28" i="55"/>
  <c r="W28" i="55"/>
  <c r="Y28" i="55"/>
  <c r="H29" i="55"/>
  <c r="J29" i="55"/>
  <c r="M29" i="55"/>
  <c r="O29" i="55"/>
  <c r="R29" i="55"/>
  <c r="T29" i="55"/>
  <c r="W29" i="55"/>
  <c r="Y29" i="55"/>
  <c r="H30" i="55"/>
  <c r="J30" i="55"/>
  <c r="M30" i="55"/>
  <c r="O30" i="55"/>
  <c r="R30" i="55"/>
  <c r="T30" i="55"/>
  <c r="W30" i="55"/>
  <c r="Y30" i="55"/>
  <c r="H31" i="55"/>
  <c r="J31" i="55"/>
  <c r="M31" i="55"/>
  <c r="O31" i="55"/>
  <c r="R31" i="55"/>
  <c r="T31" i="55"/>
  <c r="W31" i="55"/>
  <c r="Y31" i="55"/>
  <c r="H32" i="55"/>
  <c r="J32" i="55"/>
  <c r="M32" i="55"/>
  <c r="O32" i="55"/>
  <c r="R32" i="55"/>
  <c r="T32" i="55"/>
  <c r="W32" i="55"/>
  <c r="Y32" i="55"/>
  <c r="H33" i="55"/>
  <c r="J33" i="55"/>
  <c r="M33" i="55"/>
  <c r="O33" i="55"/>
  <c r="R33" i="55"/>
  <c r="T33" i="55"/>
  <c r="W33" i="55"/>
  <c r="Y33" i="55"/>
  <c r="H34" i="55"/>
  <c r="J34" i="55"/>
  <c r="M34" i="55"/>
  <c r="O34" i="55"/>
  <c r="Y34" i="55"/>
  <c r="H35" i="55"/>
  <c r="J35" i="55"/>
  <c r="M35" i="55"/>
  <c r="O35" i="55"/>
  <c r="W35" i="55"/>
  <c r="H36" i="55"/>
  <c r="J36" i="55"/>
  <c r="M36" i="55"/>
  <c r="O36" i="55"/>
  <c r="Y36" i="55"/>
  <c r="H37" i="55"/>
  <c r="J37" i="55"/>
  <c r="M37" i="55"/>
  <c r="O37" i="55"/>
  <c r="W37" i="55"/>
  <c r="H38" i="55"/>
  <c r="J38" i="55"/>
  <c r="M38" i="55"/>
  <c r="O38" i="55"/>
  <c r="W38" i="55"/>
  <c r="H39" i="55"/>
  <c r="J39" i="55"/>
  <c r="M39" i="55"/>
  <c r="O39" i="55"/>
  <c r="W39" i="55"/>
  <c r="H40" i="55"/>
  <c r="J40" i="55"/>
  <c r="M40" i="55"/>
  <c r="O40" i="55"/>
  <c r="H41" i="55"/>
  <c r="J41" i="55"/>
  <c r="H42" i="55"/>
  <c r="J42" i="55"/>
  <c r="H43" i="55"/>
  <c r="H47" i="55"/>
  <c r="J47" i="55"/>
  <c r="M47" i="55"/>
  <c r="O47" i="55"/>
  <c r="R47" i="55"/>
  <c r="T47" i="55"/>
  <c r="W47" i="55"/>
  <c r="Y47" i="55"/>
  <c r="H48" i="55"/>
  <c r="J48" i="55"/>
  <c r="M48" i="55"/>
  <c r="O48" i="55"/>
  <c r="R48" i="55"/>
  <c r="T48" i="55"/>
  <c r="W48" i="55"/>
  <c r="Y48" i="55"/>
  <c r="H49" i="55"/>
  <c r="J49" i="55"/>
  <c r="M49" i="55"/>
  <c r="O49" i="55"/>
  <c r="R49" i="55"/>
  <c r="T49" i="55"/>
  <c r="W49" i="55"/>
  <c r="Y49" i="55"/>
  <c r="H50" i="55"/>
  <c r="J50" i="55"/>
  <c r="M50" i="55"/>
  <c r="O50" i="55"/>
  <c r="R50" i="55"/>
  <c r="T50" i="55"/>
  <c r="W50" i="55"/>
  <c r="Y50" i="55"/>
  <c r="H51" i="55"/>
  <c r="J51" i="55"/>
  <c r="M51" i="55"/>
  <c r="O51" i="55"/>
  <c r="R51" i="55"/>
  <c r="T51" i="55"/>
  <c r="W51" i="55"/>
  <c r="Y51" i="55"/>
  <c r="H52" i="55"/>
  <c r="J52" i="55"/>
  <c r="M52" i="55"/>
  <c r="O52" i="55"/>
  <c r="R52" i="55"/>
  <c r="T52" i="55"/>
  <c r="W52" i="55"/>
  <c r="Y52" i="55"/>
  <c r="H53" i="55"/>
  <c r="J53" i="55"/>
  <c r="M53" i="55"/>
  <c r="O53" i="55"/>
  <c r="R53" i="55"/>
  <c r="T53" i="55"/>
  <c r="W53" i="55"/>
  <c r="Y53" i="55"/>
  <c r="H54" i="55"/>
  <c r="J54" i="55"/>
  <c r="M54" i="55"/>
  <c r="O54" i="55"/>
  <c r="R54" i="55"/>
  <c r="T54" i="55"/>
  <c r="W54" i="55"/>
  <c r="Y54" i="55"/>
  <c r="H55" i="55"/>
  <c r="J55" i="55"/>
  <c r="M55" i="55"/>
  <c r="O55" i="55"/>
  <c r="R55" i="55"/>
  <c r="T55" i="55"/>
  <c r="W55" i="55"/>
  <c r="Y55" i="55"/>
  <c r="H56" i="55"/>
  <c r="J56" i="55"/>
  <c r="M56" i="55"/>
  <c r="O56" i="55"/>
  <c r="R56" i="55"/>
  <c r="T56" i="55"/>
  <c r="W56" i="55"/>
  <c r="Y56" i="55"/>
  <c r="H57" i="55"/>
  <c r="J57" i="55"/>
  <c r="M57" i="55"/>
  <c r="O57" i="55"/>
  <c r="R57" i="55"/>
  <c r="T57" i="55"/>
  <c r="W57" i="55"/>
  <c r="Y57" i="55"/>
  <c r="H58" i="55"/>
  <c r="J58" i="55"/>
  <c r="M58" i="55"/>
  <c r="O58" i="55"/>
  <c r="R58" i="55"/>
  <c r="T58" i="55"/>
  <c r="W58" i="55"/>
  <c r="Y58" i="55"/>
  <c r="H59" i="55"/>
  <c r="J59" i="55"/>
  <c r="M59" i="55"/>
  <c r="O59" i="55"/>
  <c r="R59" i="55"/>
  <c r="T59" i="55"/>
  <c r="W59" i="55"/>
  <c r="Y59" i="55"/>
  <c r="H60" i="55"/>
  <c r="J60" i="55"/>
  <c r="M60" i="55"/>
  <c r="O60" i="55"/>
  <c r="R60" i="55"/>
  <c r="T60" i="55"/>
  <c r="W60" i="55"/>
  <c r="Y60" i="55"/>
  <c r="H61" i="55"/>
  <c r="J61" i="55"/>
  <c r="M61" i="55"/>
  <c r="O61" i="55"/>
  <c r="R61" i="55"/>
  <c r="T61" i="55"/>
  <c r="W61" i="55"/>
  <c r="Y61" i="55"/>
  <c r="H62" i="55"/>
  <c r="J62" i="55"/>
  <c r="M62" i="55"/>
  <c r="O62" i="55"/>
  <c r="R62" i="55"/>
  <c r="T62" i="55"/>
  <c r="W62" i="55"/>
  <c r="Y62" i="55"/>
  <c r="H63" i="55"/>
  <c r="J63" i="55"/>
  <c r="M63" i="55"/>
  <c r="O63" i="55"/>
  <c r="R63" i="55"/>
  <c r="T63" i="55"/>
  <c r="W63" i="55"/>
  <c r="Y63" i="55"/>
  <c r="H64" i="55"/>
  <c r="J64" i="55"/>
  <c r="M64" i="55"/>
  <c r="O64" i="55"/>
  <c r="R64" i="55"/>
  <c r="T64" i="55"/>
  <c r="W64" i="55"/>
  <c r="Y64" i="55"/>
  <c r="H65" i="55"/>
  <c r="J65" i="55"/>
  <c r="M65" i="55"/>
  <c r="O65" i="55"/>
  <c r="R65" i="55"/>
  <c r="T65" i="55"/>
  <c r="W65" i="55"/>
  <c r="Y65" i="55"/>
  <c r="H66" i="55"/>
  <c r="J66" i="55"/>
  <c r="M66" i="55"/>
  <c r="O66" i="55"/>
  <c r="R66" i="55"/>
  <c r="T66" i="55"/>
  <c r="W66" i="55"/>
  <c r="Y66" i="55"/>
  <c r="H67" i="55"/>
  <c r="J67" i="55"/>
  <c r="M67" i="55"/>
  <c r="O67" i="55"/>
  <c r="R67" i="55"/>
  <c r="T67" i="55"/>
  <c r="W67" i="55"/>
  <c r="Y67" i="55"/>
  <c r="H68" i="55"/>
  <c r="J68" i="55"/>
  <c r="M68" i="55"/>
  <c r="O68" i="55"/>
  <c r="R68" i="55"/>
  <c r="T68" i="55"/>
  <c r="W68" i="55"/>
  <c r="Y68" i="55"/>
  <c r="H69" i="55"/>
  <c r="J69" i="55"/>
  <c r="M69" i="55"/>
  <c r="O69" i="55"/>
  <c r="R69" i="55"/>
  <c r="T69" i="55"/>
  <c r="W69" i="55"/>
  <c r="Y69" i="55"/>
  <c r="H70" i="55"/>
  <c r="J70" i="55"/>
  <c r="M70" i="55"/>
  <c r="O70" i="55"/>
  <c r="R70" i="55"/>
  <c r="T70" i="55"/>
  <c r="W70" i="55"/>
  <c r="Y70" i="55"/>
  <c r="H71" i="55"/>
  <c r="J71" i="55"/>
  <c r="M71" i="55"/>
  <c r="O71" i="55"/>
  <c r="R71" i="55"/>
  <c r="T71" i="55"/>
  <c r="W71" i="55"/>
  <c r="Y71" i="55"/>
  <c r="H72" i="55"/>
  <c r="J72" i="55"/>
  <c r="M72" i="55"/>
  <c r="O72" i="55"/>
  <c r="R72" i="55"/>
  <c r="T72" i="55"/>
  <c r="W72" i="55"/>
  <c r="Y72" i="55"/>
  <c r="H73" i="55"/>
  <c r="J73" i="55"/>
  <c r="M73" i="55"/>
  <c r="O73" i="55"/>
  <c r="R73" i="55"/>
  <c r="T73" i="55"/>
  <c r="W73" i="55"/>
  <c r="Y73" i="55"/>
  <c r="H74" i="55"/>
  <c r="J74" i="55"/>
  <c r="M74" i="55"/>
  <c r="O74" i="55"/>
  <c r="R74" i="55"/>
  <c r="T74" i="55"/>
  <c r="W74" i="55"/>
  <c r="Y74" i="55"/>
  <c r="H75" i="55"/>
  <c r="J75" i="55"/>
  <c r="M75" i="55"/>
  <c r="O75" i="55"/>
  <c r="R75" i="55"/>
  <c r="T75" i="55"/>
  <c r="W75" i="55"/>
  <c r="Y75" i="55"/>
  <c r="H76" i="55"/>
  <c r="J76" i="55"/>
  <c r="M76" i="55"/>
  <c r="O76" i="55"/>
  <c r="R76" i="55"/>
  <c r="T76" i="55"/>
  <c r="W76" i="55"/>
  <c r="Y76" i="55"/>
  <c r="H77" i="55"/>
  <c r="J77" i="55"/>
  <c r="M77" i="55"/>
  <c r="O77" i="55"/>
  <c r="R77" i="55"/>
  <c r="T77" i="55"/>
  <c r="W77" i="55"/>
  <c r="Y77" i="55"/>
  <c r="H78" i="55"/>
  <c r="J78" i="55"/>
  <c r="M78" i="55"/>
  <c r="O78" i="55"/>
  <c r="R78" i="55"/>
  <c r="T78" i="55"/>
  <c r="W78" i="55"/>
  <c r="Y78" i="55"/>
  <c r="H79" i="55"/>
  <c r="J79" i="55"/>
  <c r="M79" i="55"/>
  <c r="O79" i="55"/>
  <c r="R79" i="55"/>
  <c r="T79" i="55"/>
  <c r="W79" i="55"/>
  <c r="Y79" i="55"/>
  <c r="H80" i="55"/>
  <c r="J80" i="55"/>
  <c r="O80" i="55"/>
  <c r="R80" i="55"/>
  <c r="T80" i="55"/>
  <c r="H81" i="55"/>
  <c r="J81" i="55"/>
  <c r="O81" i="55"/>
  <c r="R81" i="55"/>
  <c r="T81" i="55"/>
  <c r="H82" i="55"/>
  <c r="J82" i="55"/>
  <c r="R82" i="55"/>
  <c r="T82" i="55"/>
  <c r="F9" i="49" l="1" a="1"/>
  <c r="F11" i="49" s="1"/>
  <c r="F9" i="49"/>
  <c r="I9" i="49" a="1"/>
  <c r="I9" i="49" s="1"/>
  <c r="L9" i="49" a="1"/>
  <c r="L9" i="49"/>
  <c r="O9" i="49" a="1"/>
  <c r="O11" i="49" s="1"/>
  <c r="O9" i="49"/>
  <c r="R9" i="49" a="1"/>
  <c r="R10" i="49" s="1"/>
  <c r="U9" i="49" a="1"/>
  <c r="U10" i="49" s="1"/>
  <c r="U9" i="49"/>
  <c r="F10" i="49"/>
  <c r="L10" i="49"/>
  <c r="O10" i="49"/>
  <c r="L11" i="49"/>
  <c r="U11" i="49"/>
  <c r="F12" i="49"/>
  <c r="L12" i="49"/>
  <c r="O12" i="49"/>
  <c r="L13" i="49"/>
  <c r="U13" i="49"/>
  <c r="F14" i="49" a="1"/>
  <c r="F14" i="49"/>
  <c r="I14" i="49" a="1"/>
  <c r="I14" i="49" s="1"/>
  <c r="L14" i="49" a="1"/>
  <c r="L14" i="49"/>
  <c r="O14" i="49" a="1"/>
  <c r="O15" i="49" s="1"/>
  <c r="O14" i="49"/>
  <c r="R14" i="49" a="1"/>
  <c r="R15" i="49" s="1"/>
  <c r="U14" i="49" a="1"/>
  <c r="U15" i="49" s="1"/>
  <c r="U14" i="49"/>
  <c r="F15" i="49" a="1"/>
  <c r="F15" i="49"/>
  <c r="L15" i="49"/>
  <c r="F16" i="49" a="1"/>
  <c r="F16" i="49"/>
  <c r="L16" i="49"/>
  <c r="O16" i="49"/>
  <c r="R16" i="49"/>
  <c r="U16" i="49"/>
  <c r="F17" i="49" a="1"/>
  <c r="F17" i="49" s="1"/>
  <c r="L17" i="49"/>
  <c r="O17" i="49"/>
  <c r="U17" i="49"/>
  <c r="F18" i="49" a="1"/>
  <c r="F18" i="49"/>
  <c r="L18" i="49"/>
  <c r="O18" i="49"/>
  <c r="R18" i="49"/>
  <c r="U18" i="49"/>
  <c r="F19" i="49" a="1"/>
  <c r="F19" i="49"/>
  <c r="I19" i="49" a="1"/>
  <c r="I19" i="49"/>
  <c r="L19" i="49" a="1"/>
  <c r="L19" i="49" s="1"/>
  <c r="O19" i="49" a="1"/>
  <c r="O19" i="49"/>
  <c r="R19" i="49" a="1"/>
  <c r="R19" i="49"/>
  <c r="U19" i="49" a="1"/>
  <c r="U19" i="49" s="1"/>
  <c r="F20" i="49" a="1"/>
  <c r="F20" i="49"/>
  <c r="I20" i="49" a="1"/>
  <c r="I20" i="49"/>
  <c r="L20" i="49" a="1"/>
  <c r="L20" i="49" s="1"/>
  <c r="O20" i="49" a="1"/>
  <c r="O20" i="49"/>
  <c r="R20" i="49" a="1"/>
  <c r="R20" i="49"/>
  <c r="U20" i="49" a="1"/>
  <c r="U20" i="49" s="1"/>
  <c r="F21" i="49" a="1"/>
  <c r="F21" i="49"/>
  <c r="I21" i="49" a="1"/>
  <c r="I21" i="49"/>
  <c r="L21" i="49" a="1"/>
  <c r="L21" i="49" s="1"/>
  <c r="O21" i="49" a="1"/>
  <c r="O21" i="49"/>
  <c r="R21" i="49" a="1"/>
  <c r="R21" i="49"/>
  <c r="U21" i="49" a="1"/>
  <c r="U21" i="49" s="1"/>
  <c r="F22" i="49" a="1"/>
  <c r="F22" i="49"/>
  <c r="I22" i="49" a="1"/>
  <c r="I22" i="49"/>
  <c r="L22" i="49" a="1"/>
  <c r="L22" i="49" s="1"/>
  <c r="O22" i="49" a="1"/>
  <c r="O22" i="49"/>
  <c r="R22" i="49" a="1"/>
  <c r="R22" i="49"/>
  <c r="U22" i="49" a="1"/>
  <c r="U22" i="49" s="1"/>
  <c r="F23" i="49" a="1"/>
  <c r="F23" i="49"/>
  <c r="I23" i="49" a="1"/>
  <c r="I23" i="49"/>
  <c r="L23" i="49" a="1"/>
  <c r="L23" i="49" s="1"/>
  <c r="O23" i="49" a="1"/>
  <c r="O23" i="49"/>
  <c r="R23" i="49" a="1"/>
  <c r="R23" i="49"/>
  <c r="U23" i="49" a="1"/>
  <c r="U23" i="49" s="1"/>
  <c r="F24" i="49" a="1"/>
  <c r="F24" i="49"/>
  <c r="I24" i="49" a="1"/>
  <c r="I24" i="49"/>
  <c r="L24" i="49" a="1"/>
  <c r="L24" i="49" s="1"/>
  <c r="O24" i="49" a="1"/>
  <c r="O24" i="49"/>
  <c r="R24" i="49" a="1"/>
  <c r="R24" i="49"/>
  <c r="U24" i="49" a="1"/>
  <c r="U24" i="49" s="1"/>
  <c r="F25" i="49" a="1"/>
  <c r="F25" i="49"/>
  <c r="I25" i="49" a="1"/>
  <c r="I25" i="49"/>
  <c r="L25" i="49" a="1"/>
  <c r="L25" i="49" s="1"/>
  <c r="O25" i="49" a="1"/>
  <c r="O25" i="49"/>
  <c r="R25" i="49" a="1"/>
  <c r="R25" i="49"/>
  <c r="U25" i="49" a="1"/>
  <c r="U25" i="49" s="1"/>
  <c r="F26" i="49" a="1"/>
  <c r="F26" i="49"/>
  <c r="I26" i="49" a="1"/>
  <c r="I26" i="49"/>
  <c r="L26" i="49" a="1"/>
  <c r="L26" i="49" s="1"/>
  <c r="O26" i="49" a="1"/>
  <c r="O26" i="49"/>
  <c r="R26" i="49" a="1"/>
  <c r="R26" i="49"/>
  <c r="U26" i="49" a="1"/>
  <c r="U26" i="49" s="1"/>
  <c r="F27" i="49" a="1"/>
  <c r="F27" i="49"/>
  <c r="I27" i="49" a="1"/>
  <c r="I27" i="49"/>
  <c r="L27" i="49" a="1"/>
  <c r="L27" i="49" s="1"/>
  <c r="O27" i="49" a="1"/>
  <c r="O27" i="49"/>
  <c r="R27" i="49" a="1"/>
  <c r="R27" i="49"/>
  <c r="U27" i="49" a="1"/>
  <c r="U27" i="49" s="1"/>
  <c r="F28" i="49" a="1"/>
  <c r="F28" i="49"/>
  <c r="I28" i="49" a="1"/>
  <c r="I28" i="49"/>
  <c r="L28" i="49" a="1"/>
  <c r="L28" i="49" s="1"/>
  <c r="O28" i="49" a="1"/>
  <c r="O28" i="49"/>
  <c r="R28" i="49" a="1"/>
  <c r="R28" i="49"/>
  <c r="U28" i="49" a="1"/>
  <c r="U28" i="49" s="1"/>
  <c r="F29" i="49" a="1"/>
  <c r="F29" i="49"/>
  <c r="I29" i="49" a="1"/>
  <c r="I29" i="49"/>
  <c r="L29" i="49" a="1"/>
  <c r="L29" i="49" s="1"/>
  <c r="O29" i="49" a="1"/>
  <c r="O29" i="49"/>
  <c r="R29" i="49" a="1"/>
  <c r="R29" i="49"/>
  <c r="U29" i="49" a="1"/>
  <c r="U29" i="49" s="1"/>
  <c r="F30" i="49" a="1"/>
  <c r="F30" i="49"/>
  <c r="I30" i="49" a="1"/>
  <c r="I30" i="49"/>
  <c r="L30" i="49" a="1"/>
  <c r="L30" i="49" s="1"/>
  <c r="O30" i="49" a="1"/>
  <c r="O30" i="49"/>
  <c r="R30" i="49" a="1"/>
  <c r="R30" i="49"/>
  <c r="U30" i="49" a="1"/>
  <c r="U30" i="49" s="1"/>
  <c r="F31" i="49" a="1"/>
  <c r="F31" i="49"/>
  <c r="I31" i="49" a="1"/>
  <c r="I31" i="49"/>
  <c r="L31" i="49" a="1"/>
  <c r="L31" i="49" s="1"/>
  <c r="O31" i="49" a="1"/>
  <c r="O31" i="49"/>
  <c r="R31" i="49" a="1"/>
  <c r="R31" i="49"/>
  <c r="U31" i="49" a="1"/>
  <c r="U31" i="49" s="1"/>
  <c r="F32" i="49" a="1"/>
  <c r="F32" i="49"/>
  <c r="I32" i="49" a="1"/>
  <c r="I32" i="49"/>
  <c r="L32" i="49" a="1"/>
  <c r="L32" i="49" s="1"/>
  <c r="O32" i="49" a="1"/>
  <c r="O32" i="49"/>
  <c r="R32" i="49" a="1"/>
  <c r="R32" i="49"/>
  <c r="U32" i="49" a="1"/>
  <c r="U32" i="49" s="1"/>
  <c r="F33" i="49" a="1"/>
  <c r="F33" i="49"/>
  <c r="I33" i="49" a="1"/>
  <c r="I33" i="49"/>
  <c r="L33" i="49" a="1"/>
  <c r="L33" i="49" s="1"/>
  <c r="O33" i="49" a="1"/>
  <c r="O33" i="49"/>
  <c r="R33" i="49" a="1"/>
  <c r="R33" i="49"/>
  <c r="U33" i="49" a="1"/>
  <c r="U33" i="49" s="1"/>
  <c r="F34" i="49" a="1"/>
  <c r="F34" i="49"/>
  <c r="I34" i="49" a="1"/>
  <c r="I34" i="49"/>
  <c r="L34" i="49" a="1"/>
  <c r="L34" i="49" s="1"/>
  <c r="O34" i="49" a="1"/>
  <c r="O34" i="49"/>
  <c r="R34" i="49" a="1"/>
  <c r="R34" i="49"/>
  <c r="U34" i="49" a="1"/>
  <c r="U34" i="49" s="1"/>
  <c r="F35" i="49" a="1"/>
  <c r="F35" i="49"/>
  <c r="I35" i="49" a="1"/>
  <c r="I35" i="49"/>
  <c r="L35" i="49" a="1"/>
  <c r="L35" i="49" s="1"/>
  <c r="O35" i="49" a="1"/>
  <c r="O35" i="49"/>
  <c r="R35" i="49" a="1"/>
  <c r="R35" i="49"/>
  <c r="U35" i="49" a="1"/>
  <c r="U35" i="49" s="1"/>
  <c r="F36" i="49" a="1"/>
  <c r="F36" i="49"/>
  <c r="I36" i="49" a="1"/>
  <c r="I36" i="49"/>
  <c r="L36" i="49" a="1"/>
  <c r="L36" i="49" s="1"/>
  <c r="O36" i="49" a="1"/>
  <c r="O36" i="49"/>
  <c r="R36" i="49" a="1"/>
  <c r="R36" i="49"/>
  <c r="U36" i="49" a="1"/>
  <c r="U36" i="49" s="1"/>
  <c r="F37" i="49" a="1"/>
  <c r="F37" i="49"/>
  <c r="I37" i="49" a="1"/>
  <c r="I37" i="49"/>
  <c r="L37" i="49" a="1"/>
  <c r="L37" i="49" s="1"/>
  <c r="O37" i="49" a="1"/>
  <c r="O37" i="49"/>
  <c r="R37" i="49" a="1"/>
  <c r="R37" i="49"/>
  <c r="U37" i="49" a="1"/>
  <c r="U37" i="49" s="1"/>
  <c r="F38" i="49" a="1"/>
  <c r="F38" i="49"/>
  <c r="I38" i="49" a="1"/>
  <c r="I38" i="49"/>
  <c r="L38" i="49" a="1"/>
  <c r="L38" i="49" s="1"/>
  <c r="O38" i="49" a="1"/>
  <c r="O38" i="49"/>
  <c r="R38" i="49" a="1"/>
  <c r="R38" i="49"/>
  <c r="U38" i="49" a="1"/>
  <c r="U38" i="49" s="1"/>
  <c r="F39" i="49"/>
  <c r="I39" i="49"/>
  <c r="L39" i="49"/>
  <c r="O39" i="49"/>
  <c r="R39" i="49"/>
  <c r="U39" i="49"/>
  <c r="F40" i="49"/>
  <c r="I40" i="49"/>
  <c r="L40" i="49"/>
  <c r="O40" i="49"/>
  <c r="R40" i="49"/>
  <c r="U40" i="49"/>
  <c r="F41" i="49"/>
  <c r="I41" i="49"/>
  <c r="L41" i="49"/>
  <c r="O41" i="49"/>
  <c r="R41" i="49"/>
  <c r="U41" i="49"/>
  <c r="I18" i="49" l="1"/>
  <c r="R13" i="49"/>
  <c r="R11" i="49"/>
  <c r="I16" i="49"/>
  <c r="R14" i="49"/>
  <c r="O13" i="49"/>
  <c r="R9" i="49"/>
  <c r="I12" i="49"/>
  <c r="R17" i="49"/>
  <c r="I13" i="49"/>
  <c r="I11" i="49"/>
  <c r="F13" i="49"/>
  <c r="U12" i="49"/>
  <c r="I17" i="49"/>
  <c r="R12" i="49"/>
  <c r="I15" i="49"/>
  <c r="I10" i="49"/>
  <c r="AV64" i="43"/>
  <c r="AW64" i="43"/>
  <c r="AD33" i="42"/>
  <c r="G13" i="7" l="1"/>
  <c r="G21" i="7"/>
  <c r="N21" i="7"/>
  <c r="H35" i="7" a="1"/>
  <c r="H36" i="7" s="1"/>
  <c r="H35" i="7"/>
  <c r="H40" i="7" a="1"/>
  <c r="H40" i="7"/>
  <c r="H43" i="7" a="1"/>
  <c r="H43" i="7"/>
  <c r="H44" i="7"/>
  <c r="H45" i="7"/>
  <c r="H46" i="7"/>
  <c r="H47" i="7"/>
  <c r="H48" i="7" a="1"/>
  <c r="H48" i="7"/>
  <c r="F21" i="7" l="1"/>
  <c r="H39" i="7"/>
  <c r="H38" i="7"/>
  <c r="H37" i="7"/>
  <c r="EA34" i="4"/>
  <c r="EF34" i="4" s="1"/>
  <c r="EB34" i="4"/>
  <c r="EG34" i="4" s="1"/>
  <c r="EC34" i="4"/>
  <c r="EH34" i="4" s="1"/>
  <c r="ED34" i="4"/>
  <c r="EI34" i="4" s="1"/>
  <c r="EE34" i="4"/>
  <c r="EA35" i="4"/>
  <c r="EB35" i="4"/>
  <c r="EG35" i="4" s="1"/>
  <c r="EC35" i="4"/>
  <c r="EH35" i="4" s="1"/>
  <c r="ED35" i="4"/>
  <c r="EI35" i="4" s="1"/>
  <c r="EE35" i="4"/>
  <c r="EJ35" i="4" s="1"/>
  <c r="EF35" i="4"/>
  <c r="EA36" i="4"/>
  <c r="EB36" i="4"/>
  <c r="EF36" i="4" s="1"/>
  <c r="EC36" i="4"/>
  <c r="ED36" i="4"/>
  <c r="EI36" i="4" s="1"/>
  <c r="EE36" i="4"/>
  <c r="EJ36" i="4" s="1"/>
  <c r="DF37" i="4"/>
  <c r="DG37" i="4"/>
  <c r="DH37" i="4"/>
  <c r="DI37" i="4"/>
  <c r="EB37" i="4" s="1"/>
  <c r="EG37" i="4" s="1"/>
  <c r="DJ37" i="4"/>
  <c r="DK37" i="4"/>
  <c r="DL37" i="4"/>
  <c r="DM37" i="4"/>
  <c r="DN37" i="4"/>
  <c r="DO37" i="4"/>
  <c r="DP37" i="4"/>
  <c r="DQ37" i="4"/>
  <c r="DR37" i="4"/>
  <c r="DS37" i="4"/>
  <c r="DT37" i="4"/>
  <c r="EC37" i="4" s="1"/>
  <c r="DU37" i="4"/>
  <c r="ED37" i="4" s="1"/>
  <c r="EI37" i="4" s="1"/>
  <c r="DV37" i="4"/>
  <c r="DW37" i="4"/>
  <c r="EE37" i="4" s="1"/>
  <c r="DX37" i="4"/>
  <c r="DY37" i="4"/>
  <c r="DZ37" i="4"/>
  <c r="EA37" i="4"/>
  <c r="DF38" i="4"/>
  <c r="EA38" i="4" s="1"/>
  <c r="DG38" i="4"/>
  <c r="DH38" i="4"/>
  <c r="DI38" i="4"/>
  <c r="EB38" i="4" s="1"/>
  <c r="EG38" i="4" s="1"/>
  <c r="DJ38" i="4"/>
  <c r="DK38" i="4"/>
  <c r="DL38" i="4"/>
  <c r="DM38" i="4"/>
  <c r="DN38" i="4"/>
  <c r="DO38" i="4"/>
  <c r="DP38" i="4"/>
  <c r="DQ38" i="4"/>
  <c r="DR38" i="4"/>
  <c r="DS38" i="4"/>
  <c r="DT38" i="4"/>
  <c r="EC38" i="4" s="1"/>
  <c r="DU38" i="4"/>
  <c r="ED38" i="4" s="1"/>
  <c r="EI38" i="4" s="1"/>
  <c r="DV38" i="4"/>
  <c r="DW38" i="4"/>
  <c r="EE38" i="4" s="1"/>
  <c r="EJ38" i="4" s="1"/>
  <c r="DX38" i="4"/>
  <c r="DY38" i="4"/>
  <c r="DZ38" i="4"/>
  <c r="DF39" i="4"/>
  <c r="DG39" i="4"/>
  <c r="EA39" i="4" s="1"/>
  <c r="DH39" i="4"/>
  <c r="DI39" i="4"/>
  <c r="DJ39" i="4"/>
  <c r="EB39" i="4" s="1"/>
  <c r="DK39" i="4"/>
  <c r="DL39" i="4"/>
  <c r="DM39" i="4"/>
  <c r="DN39" i="4"/>
  <c r="DO39" i="4"/>
  <c r="DP39" i="4"/>
  <c r="DQ39" i="4"/>
  <c r="DR39" i="4"/>
  <c r="DS39" i="4"/>
  <c r="DT39" i="4"/>
  <c r="DU39" i="4"/>
  <c r="ED39" i="4" s="1"/>
  <c r="DV39" i="4"/>
  <c r="DW39" i="4"/>
  <c r="DX39" i="4"/>
  <c r="DY39" i="4"/>
  <c r="DZ39" i="4"/>
  <c r="EC39" i="4" s="1"/>
  <c r="EH39" i="4" s="1"/>
  <c r="DF40" i="4"/>
  <c r="DG40" i="4"/>
  <c r="EA40" i="4" s="1"/>
  <c r="DH40" i="4"/>
  <c r="DI40" i="4"/>
  <c r="DJ40" i="4"/>
  <c r="EB40" i="4" s="1"/>
  <c r="EG40" i="4" s="1"/>
  <c r="DK40" i="4"/>
  <c r="DL40" i="4"/>
  <c r="DM40" i="4"/>
  <c r="DN40" i="4"/>
  <c r="DO40" i="4"/>
  <c r="DP40" i="4"/>
  <c r="DQ40" i="4"/>
  <c r="DR40" i="4"/>
  <c r="DS40" i="4"/>
  <c r="EC40" i="4" s="1"/>
  <c r="DT40" i="4"/>
  <c r="DU40" i="4"/>
  <c r="DV40" i="4"/>
  <c r="ED40" i="4" s="1"/>
  <c r="EI40" i="4" s="1"/>
  <c r="DW40" i="4"/>
  <c r="EE40" i="4" s="1"/>
  <c r="EJ40" i="4" s="1"/>
  <c r="DX40" i="4"/>
  <c r="DY40" i="4"/>
  <c r="DZ40" i="4"/>
  <c r="DF41" i="4"/>
  <c r="DG41" i="4"/>
  <c r="DH41" i="4"/>
  <c r="DI41" i="4"/>
  <c r="DJ41" i="4"/>
  <c r="DK41" i="4"/>
  <c r="DL41" i="4"/>
  <c r="DM41" i="4"/>
  <c r="DN41" i="4"/>
  <c r="DO41" i="4"/>
  <c r="DP41" i="4"/>
  <c r="DQ41" i="4"/>
  <c r="DR41" i="4"/>
  <c r="DS41" i="4"/>
  <c r="DT41" i="4"/>
  <c r="DU41" i="4"/>
  <c r="DV41" i="4"/>
  <c r="ED41" i="4" s="1"/>
  <c r="DW41" i="4"/>
  <c r="EE41" i="4" s="1"/>
  <c r="DX41" i="4"/>
  <c r="EC41" i="4" s="1"/>
  <c r="EH41" i="4" s="1"/>
  <c r="DY41" i="4"/>
  <c r="DZ41" i="4"/>
  <c r="EA41" i="4"/>
  <c r="EF41" i="4" s="1"/>
  <c r="EB41" i="4"/>
  <c r="EG41" i="4" s="1"/>
  <c r="DF42" i="4"/>
  <c r="DG42" i="4"/>
  <c r="DH42" i="4"/>
  <c r="EA42" i="4" s="1"/>
  <c r="DI42" i="4"/>
  <c r="EB42" i="4" s="1"/>
  <c r="DJ42" i="4"/>
  <c r="DK42" i="4"/>
  <c r="DL42" i="4"/>
  <c r="DM42" i="4"/>
  <c r="DN42" i="4"/>
  <c r="DO42" i="4"/>
  <c r="DP42" i="4"/>
  <c r="DQ42" i="4"/>
  <c r="DR42" i="4"/>
  <c r="DS42" i="4"/>
  <c r="DT42" i="4"/>
  <c r="DU42" i="4"/>
  <c r="EC42" i="4" s="1"/>
  <c r="EH42" i="4" s="1"/>
  <c r="DV42" i="4"/>
  <c r="DW42" i="4"/>
  <c r="EE42" i="4" s="1"/>
  <c r="DX42" i="4"/>
  <c r="DY42" i="4"/>
  <c r="DZ42" i="4"/>
  <c r="DF43" i="4"/>
  <c r="DG43" i="4"/>
  <c r="DH43" i="4"/>
  <c r="DI43" i="4"/>
  <c r="DJ43" i="4"/>
  <c r="EB43" i="4" s="1"/>
  <c r="EG43" i="4" s="1"/>
  <c r="DK43" i="4"/>
  <c r="DL43" i="4"/>
  <c r="DM43" i="4"/>
  <c r="DN43" i="4"/>
  <c r="DO43" i="4"/>
  <c r="DP43" i="4"/>
  <c r="DQ43" i="4"/>
  <c r="DR43" i="4"/>
  <c r="DS43" i="4"/>
  <c r="EC43" i="4" s="1"/>
  <c r="DT43" i="4"/>
  <c r="DU43" i="4"/>
  <c r="DV43" i="4"/>
  <c r="ED43" i="4" s="1"/>
  <c r="EI43" i="4" s="1"/>
  <c r="DW43" i="4"/>
  <c r="DX43" i="4"/>
  <c r="DY43" i="4"/>
  <c r="EE43" i="4" s="1"/>
  <c r="DZ43" i="4"/>
  <c r="EA43" i="4"/>
  <c r="DF44" i="4"/>
  <c r="DG44" i="4"/>
  <c r="EA44" i="4" s="1"/>
  <c r="DH44" i="4"/>
  <c r="DI44" i="4"/>
  <c r="EB44" i="4" s="1"/>
  <c r="EG44" i="4" s="1"/>
  <c r="DJ44" i="4"/>
  <c r="DK44" i="4"/>
  <c r="DL44" i="4"/>
  <c r="DM44" i="4"/>
  <c r="DN44" i="4"/>
  <c r="DO44" i="4"/>
  <c r="DP44" i="4"/>
  <c r="DQ44" i="4"/>
  <c r="DR44" i="4"/>
  <c r="DS44" i="4"/>
  <c r="EC44" i="4" s="1"/>
  <c r="DT44" i="4"/>
  <c r="DU44" i="4"/>
  <c r="DV44" i="4"/>
  <c r="DW44" i="4"/>
  <c r="DX44" i="4"/>
  <c r="DY44" i="4"/>
  <c r="DZ44" i="4"/>
  <c r="ED44" i="4"/>
  <c r="EE44" i="4"/>
  <c r="DF45" i="4"/>
  <c r="EA45" i="4" s="1"/>
  <c r="DG45" i="4"/>
  <c r="DH45" i="4"/>
  <c r="DI45" i="4"/>
  <c r="DJ45" i="4"/>
  <c r="DK45" i="4"/>
  <c r="EB45" i="4" s="1"/>
  <c r="EG45" i="4" s="1"/>
  <c r="DL45" i="4"/>
  <c r="DM45" i="4"/>
  <c r="DN45" i="4"/>
  <c r="DO45" i="4"/>
  <c r="DP45" i="4"/>
  <c r="DQ45" i="4"/>
  <c r="DR45" i="4"/>
  <c r="DS45" i="4"/>
  <c r="EC45" i="4" s="1"/>
  <c r="DT45" i="4"/>
  <c r="DU45" i="4"/>
  <c r="DV45" i="4"/>
  <c r="DW45" i="4"/>
  <c r="ED45" i="4" s="1"/>
  <c r="EI45" i="4" s="1"/>
  <c r="DX45" i="4"/>
  <c r="DY45" i="4"/>
  <c r="DZ45" i="4"/>
  <c r="DF46" i="4"/>
  <c r="EA46" i="4" s="1"/>
  <c r="EF46" i="4" s="1"/>
  <c r="DG46" i="4"/>
  <c r="DH46" i="4"/>
  <c r="DI46" i="4"/>
  <c r="DJ46" i="4"/>
  <c r="DK46" i="4"/>
  <c r="DL46" i="4"/>
  <c r="DM46" i="4"/>
  <c r="EB46" i="4" s="1"/>
  <c r="DN46" i="4"/>
  <c r="DO46" i="4"/>
  <c r="DP46" i="4"/>
  <c r="DQ46" i="4"/>
  <c r="DR46" i="4"/>
  <c r="DS46" i="4"/>
  <c r="DT46" i="4"/>
  <c r="DU46" i="4"/>
  <c r="DV46" i="4"/>
  <c r="DW46" i="4"/>
  <c r="DX46" i="4"/>
  <c r="DY46" i="4"/>
  <c r="ED46" i="4" s="1"/>
  <c r="DZ46" i="4"/>
  <c r="EC46" i="4"/>
  <c r="DF47" i="4"/>
  <c r="EA47" i="4" s="1"/>
  <c r="EF47" i="4" s="1"/>
  <c r="DG47" i="4"/>
  <c r="DH47" i="4"/>
  <c r="DI47" i="4"/>
  <c r="EB47" i="4" s="1"/>
  <c r="DJ47" i="4"/>
  <c r="DK47" i="4"/>
  <c r="DL47" i="4"/>
  <c r="DM47" i="4"/>
  <c r="DN47" i="4"/>
  <c r="DO47" i="4"/>
  <c r="DP47" i="4"/>
  <c r="DQ47" i="4"/>
  <c r="DR47" i="4"/>
  <c r="DS47" i="4"/>
  <c r="DT47" i="4"/>
  <c r="DU47" i="4"/>
  <c r="EC47" i="4" s="1"/>
  <c r="DV47" i="4"/>
  <c r="ED47" i="4" s="1"/>
  <c r="DW47" i="4"/>
  <c r="EE47" i="4" s="1"/>
  <c r="DX47" i="4"/>
  <c r="DY47" i="4"/>
  <c r="DZ47" i="4"/>
  <c r="DF48" i="4"/>
  <c r="DG48" i="4"/>
  <c r="DH48" i="4"/>
  <c r="DI48" i="4"/>
  <c r="DJ48" i="4"/>
  <c r="DK48" i="4"/>
  <c r="EB48" i="4" s="1"/>
  <c r="EG48" i="4" s="1"/>
  <c r="DL48" i="4"/>
  <c r="DM48" i="4"/>
  <c r="DN48" i="4"/>
  <c r="DO48" i="4"/>
  <c r="DP48" i="4"/>
  <c r="DQ48" i="4"/>
  <c r="DR48" i="4"/>
  <c r="DS48" i="4"/>
  <c r="EC48" i="4" s="1"/>
  <c r="DT48" i="4"/>
  <c r="DU48" i="4"/>
  <c r="ED48" i="4" s="1"/>
  <c r="DV48" i="4"/>
  <c r="DW48" i="4"/>
  <c r="EE48" i="4" s="1"/>
  <c r="EJ48" i="4" s="1"/>
  <c r="DX48" i="4"/>
  <c r="DY48" i="4"/>
  <c r="DZ48" i="4"/>
  <c r="EA48" i="4"/>
  <c r="DF49" i="4"/>
  <c r="DG49" i="4"/>
  <c r="EA49" i="4" s="1"/>
  <c r="EF49" i="4" s="1"/>
  <c r="DH49" i="4"/>
  <c r="DI49" i="4"/>
  <c r="DJ49" i="4"/>
  <c r="DK49" i="4"/>
  <c r="DL49" i="4"/>
  <c r="DM49" i="4"/>
  <c r="DN49" i="4"/>
  <c r="DO49" i="4"/>
  <c r="DP49" i="4"/>
  <c r="EB49" i="4" s="1"/>
  <c r="DQ49" i="4"/>
  <c r="DR49" i="4"/>
  <c r="DS49" i="4"/>
  <c r="EC49" i="4" s="1"/>
  <c r="DT49" i="4"/>
  <c r="DU49" i="4"/>
  <c r="ED49" i="4" s="1"/>
  <c r="EI49" i="4" s="1"/>
  <c r="DV49" i="4"/>
  <c r="DW49" i="4"/>
  <c r="DX49" i="4"/>
  <c r="DY49" i="4"/>
  <c r="DZ49" i="4"/>
  <c r="EE49" i="4"/>
  <c r="DF50" i="4"/>
  <c r="DG50" i="4"/>
  <c r="DH50" i="4"/>
  <c r="DI50" i="4"/>
  <c r="EB50" i="4" s="1"/>
  <c r="DJ50" i="4"/>
  <c r="DK50" i="4"/>
  <c r="DL50" i="4"/>
  <c r="DM50" i="4"/>
  <c r="DN50" i="4"/>
  <c r="DO50" i="4"/>
  <c r="DP50" i="4"/>
  <c r="DQ50" i="4"/>
  <c r="DR50" i="4"/>
  <c r="DS50" i="4"/>
  <c r="DT50" i="4"/>
  <c r="DU50" i="4"/>
  <c r="EC50" i="4" s="1"/>
  <c r="EH50" i="4" s="1"/>
  <c r="DV50" i="4"/>
  <c r="DW50" i="4"/>
  <c r="DX50" i="4"/>
  <c r="EE50" i="4" s="1"/>
  <c r="EJ50" i="4" s="1"/>
  <c r="DY50" i="4"/>
  <c r="DZ50" i="4"/>
  <c r="EA50" i="4"/>
  <c r="EF50" i="4" s="1"/>
  <c r="DF51" i="4"/>
  <c r="EA51" i="4" s="1"/>
  <c r="DG51" i="4"/>
  <c r="DH51" i="4"/>
  <c r="DI51" i="4"/>
  <c r="DJ51" i="4"/>
  <c r="EB51" i="4" s="1"/>
  <c r="DK51" i="4"/>
  <c r="DL51" i="4"/>
  <c r="DM51" i="4"/>
  <c r="DN51" i="4"/>
  <c r="DO51" i="4"/>
  <c r="DP51" i="4"/>
  <c r="DQ51" i="4"/>
  <c r="DR51" i="4"/>
  <c r="DS51" i="4"/>
  <c r="DT51" i="4"/>
  <c r="DU51" i="4"/>
  <c r="DV51" i="4"/>
  <c r="DW51" i="4"/>
  <c r="DX51" i="4"/>
  <c r="DY51" i="4"/>
  <c r="DZ51" i="4"/>
  <c r="EC51" i="4" s="1"/>
  <c r="EH51" i="4" s="1"/>
  <c r="ED51" i="4"/>
  <c r="EI51" i="4" s="1"/>
  <c r="EA52" i="4"/>
  <c r="EB52" i="4"/>
  <c r="EG52" i="4" s="1"/>
  <c r="EC52" i="4"/>
  <c r="ED52" i="4"/>
  <c r="EI52" i="4" s="1"/>
  <c r="EE52" i="4"/>
  <c r="EJ52" i="4" s="1"/>
  <c r="EF52" i="4"/>
  <c r="EA53" i="4"/>
  <c r="EF53" i="4" s="1"/>
  <c r="EB53" i="4"/>
  <c r="EC53" i="4"/>
  <c r="ED53" i="4"/>
  <c r="EI53" i="4" s="1"/>
  <c r="EE53" i="4"/>
  <c r="EG53" i="4"/>
  <c r="EH53" i="4"/>
  <c r="EJ53" i="4"/>
  <c r="EA54" i="4"/>
  <c r="EB54" i="4"/>
  <c r="EG54" i="4" s="1"/>
  <c r="EC54" i="4"/>
  <c r="EH54" i="4" s="1"/>
  <c r="ED54" i="4"/>
  <c r="EE54" i="4"/>
  <c r="EF54" i="4"/>
  <c r="EI54" i="4"/>
  <c r="EJ54" i="4"/>
  <c r="EA55" i="4"/>
  <c r="EF55" i="4" s="1"/>
  <c r="EB55" i="4"/>
  <c r="EG55" i="4" s="1"/>
  <c r="EC55" i="4"/>
  <c r="ED55" i="4"/>
  <c r="EI55" i="4" s="1"/>
  <c r="EE55" i="4"/>
  <c r="EJ55" i="4" s="1"/>
  <c r="EH55" i="4"/>
  <c r="EA56" i="4"/>
  <c r="EF56" i="4" s="1"/>
  <c r="EB56" i="4"/>
  <c r="EJ56" i="4" s="1"/>
  <c r="EC56" i="4"/>
  <c r="EH56" i="4" s="1"/>
  <c r="ED56" i="4"/>
  <c r="EI56" i="4" s="1"/>
  <c r="EE56" i="4"/>
  <c r="EA57" i="4"/>
  <c r="EB57" i="4"/>
  <c r="EG57" i="4" s="1"/>
  <c r="EC57" i="4"/>
  <c r="EH57" i="4" s="1"/>
  <c r="ED57" i="4"/>
  <c r="EI57" i="4" s="1"/>
  <c r="EE57" i="4"/>
  <c r="EJ57" i="4" s="1"/>
  <c r="EA58" i="4"/>
  <c r="EB58" i="4"/>
  <c r="EG58" i="4" s="1"/>
  <c r="EC58" i="4"/>
  <c r="ED58" i="4"/>
  <c r="EI58" i="4" s="1"/>
  <c r="EE58" i="4"/>
  <c r="EJ58" i="4" s="1"/>
  <c r="EF58" i="4"/>
  <c r="EA59" i="4"/>
  <c r="EF59" i="4" s="1"/>
  <c r="EB59" i="4"/>
  <c r="EC59" i="4"/>
  <c r="ED59" i="4"/>
  <c r="EI59" i="4" s="1"/>
  <c r="EE59" i="4"/>
  <c r="EG59" i="4"/>
  <c r="EH59" i="4"/>
  <c r="EJ59" i="4"/>
  <c r="EA60" i="4"/>
  <c r="EB60" i="4"/>
  <c r="EG60" i="4" s="1"/>
  <c r="EC60" i="4"/>
  <c r="EH60" i="4" s="1"/>
  <c r="ED60" i="4"/>
  <c r="EE60" i="4"/>
  <c r="EF60" i="4"/>
  <c r="EI60" i="4"/>
  <c r="EJ60" i="4"/>
  <c r="EF70" i="4"/>
  <c r="EG70" i="4"/>
  <c r="EH70" i="4"/>
  <c r="EI70" i="4"/>
  <c r="EJ70" i="4"/>
  <c r="EF71" i="4"/>
  <c r="EG71" i="4"/>
  <c r="EH71" i="4"/>
  <c r="EI71" i="4"/>
  <c r="EJ71" i="4"/>
  <c r="EF72" i="4"/>
  <c r="EG72" i="4"/>
  <c r="EH72" i="4"/>
  <c r="EI72" i="4"/>
  <c r="EJ72" i="4"/>
  <c r="EG42" i="4" l="1"/>
  <c r="EF42" i="4"/>
  <c r="EH37" i="4"/>
  <c r="EH38" i="4"/>
  <c r="EH48" i="4"/>
  <c r="EG39" i="4"/>
  <c r="EI46" i="4"/>
  <c r="EG46" i="4"/>
  <c r="EH43" i="4"/>
  <c r="EF38" i="4"/>
  <c r="EG50" i="4"/>
  <c r="EH49" i="4"/>
  <c r="EF37" i="4"/>
  <c r="EG51" i="4"/>
  <c r="EH44" i="4"/>
  <c r="EF39" i="4"/>
  <c r="EH45" i="4"/>
  <c r="EG49" i="4"/>
  <c r="EJ47" i="4"/>
  <c r="EF45" i="4"/>
  <c r="EF43" i="4"/>
  <c r="EJ41" i="4"/>
  <c r="EJ49" i="4"/>
  <c r="EI47" i="4"/>
  <c r="EJ44" i="4"/>
  <c r="EJ42" i="4"/>
  <c r="EI41" i="4"/>
  <c r="EH40" i="4"/>
  <c r="EF40" i="4"/>
  <c r="EJ37" i="4"/>
  <c r="EI48" i="4"/>
  <c r="EH46" i="4"/>
  <c r="EI39" i="4"/>
  <c r="EF44" i="4"/>
  <c r="EF48" i="4"/>
  <c r="EF51" i="4"/>
  <c r="EH47" i="4"/>
  <c r="EG47" i="4"/>
  <c r="EI44" i="4"/>
  <c r="EJ43" i="4"/>
  <c r="EH58" i="4"/>
  <c r="EF57" i="4"/>
  <c r="EH52" i="4"/>
  <c r="EE46" i="4"/>
  <c r="EJ46" i="4" s="1"/>
  <c r="EE51" i="4"/>
  <c r="EJ51" i="4" s="1"/>
  <c r="EE39" i="4"/>
  <c r="EJ39" i="4" s="1"/>
  <c r="EJ34" i="4"/>
  <c r="ED42" i="4"/>
  <c r="EI42" i="4" s="1"/>
  <c r="EE45" i="4"/>
  <c r="EJ45" i="4" s="1"/>
  <c r="EH36" i="4"/>
  <c r="EG36" i="4"/>
  <c r="EG56" i="4"/>
  <c r="ED50" i="4"/>
  <c r="EI50" i="4" s="1"/>
</calcChain>
</file>

<file path=xl/sharedStrings.xml><?xml version="1.0" encoding="utf-8"?>
<sst xmlns="http://schemas.openxmlformats.org/spreadsheetml/2006/main" count="16853" uniqueCount="1193">
  <si>
    <t>～R4</t>
    <phoneticPr fontId="9"/>
  </si>
  <si>
    <t>１５０４_交通事故発生状況（死傷者数･道路別発生件数）</t>
    <phoneticPr fontId="9"/>
  </si>
  <si>
    <t>公害・火災・事故</t>
    <rPh sb="0" eb="2">
      <t>コウガイ</t>
    </rPh>
    <rPh sb="3" eb="5">
      <t>カサイ</t>
    </rPh>
    <rPh sb="6" eb="8">
      <t>ジコ</t>
    </rPh>
    <phoneticPr fontId="9"/>
  </si>
  <si>
    <t>１５.</t>
    <phoneticPr fontId="9"/>
  </si>
  <si>
    <t>１５０３_種類別火災発生件数及び損害額</t>
    <phoneticPr fontId="9"/>
  </si>
  <si>
    <t>～R5.4.1</t>
    <phoneticPr fontId="9"/>
  </si>
  <si>
    <t>１５０２_消防団員数、保有機械･水利施設数</t>
    <phoneticPr fontId="9"/>
  </si>
  <si>
    <t>１４０４_社会教育施設数等[年度]</t>
    <phoneticPr fontId="9"/>
  </si>
  <si>
    <t>教育</t>
    <rPh sb="0" eb="2">
      <t>キョウイク</t>
    </rPh>
    <phoneticPr fontId="9"/>
  </si>
  <si>
    <t>１４.</t>
    <phoneticPr fontId="9"/>
  </si>
  <si>
    <t>１４０３_高等学校の教職員数及び生徒数等</t>
    <phoneticPr fontId="9"/>
  </si>
  <si>
    <t>１４０２_小学校・中学校の教職員数及び児童・生徒数等</t>
    <phoneticPr fontId="9"/>
  </si>
  <si>
    <t>１４０１_幼稚園の教員数及び在園者数等</t>
    <phoneticPr fontId="9"/>
  </si>
  <si>
    <t>１３０２_選挙人名簿登録者数</t>
    <phoneticPr fontId="9"/>
  </si>
  <si>
    <t>公務員・選挙</t>
    <rPh sb="0" eb="3">
      <t>コウムイン</t>
    </rPh>
    <rPh sb="4" eb="6">
      <t>センキョ</t>
    </rPh>
    <phoneticPr fontId="9"/>
  </si>
  <si>
    <t>１３.</t>
    <phoneticPr fontId="9"/>
  </si>
  <si>
    <t>１３０１_市町村職員数</t>
    <phoneticPr fontId="9"/>
  </si>
  <si>
    <t>１２０３_決算収支及び財政力[年度]</t>
    <phoneticPr fontId="9"/>
  </si>
  <si>
    <t>財政</t>
    <rPh sb="0" eb="2">
      <t>ザイセイ</t>
    </rPh>
    <phoneticPr fontId="9"/>
  </si>
  <si>
    <t>１２.</t>
    <phoneticPr fontId="9"/>
  </si>
  <si>
    <t>１２０２_歳入歳出決算（普通会計）[年度]</t>
    <phoneticPr fontId="9"/>
  </si>
  <si>
    <t>１２０１_種類別公有財産(不動産のうち土地)保有高[年度]</t>
    <phoneticPr fontId="9"/>
  </si>
  <si>
    <t>１１０４_ごみ排出・処理量[年度]</t>
    <phoneticPr fontId="9"/>
  </si>
  <si>
    <t>保険衛生</t>
    <rPh sb="0" eb="2">
      <t>ホケン</t>
    </rPh>
    <rPh sb="2" eb="4">
      <t>エイセイ</t>
    </rPh>
    <phoneticPr fontId="9"/>
  </si>
  <si>
    <t>１１.</t>
    <phoneticPr fontId="9"/>
  </si>
  <si>
    <t>１１０３_し尿処理量[年度]</t>
  </si>
  <si>
    <t>１１０２_選択死因別死亡数</t>
    <phoneticPr fontId="9"/>
  </si>
  <si>
    <t>１１０１_病院、診療所数及び病床数</t>
    <phoneticPr fontId="9"/>
  </si>
  <si>
    <t>１００１_保育所数及び在所者数等</t>
    <phoneticPr fontId="9"/>
  </si>
  <si>
    <t>保育所</t>
    <rPh sb="0" eb="3">
      <t>ホイクショ</t>
    </rPh>
    <phoneticPr fontId="9"/>
  </si>
  <si>
    <t>１０.</t>
    <phoneticPr fontId="9"/>
  </si>
  <si>
    <t>０９０２_観光地別月別観光客数</t>
    <phoneticPr fontId="9"/>
  </si>
  <si>
    <t>商業・観光</t>
    <rPh sb="0" eb="2">
      <t>ショウギョウ</t>
    </rPh>
    <rPh sb="3" eb="5">
      <t>カンコウ</t>
    </rPh>
    <phoneticPr fontId="9"/>
  </si>
  <si>
    <t>０９.</t>
    <phoneticPr fontId="9"/>
  </si>
  <si>
    <t>～R3.6.1</t>
    <phoneticPr fontId="9"/>
  </si>
  <si>
    <t>０９０１_事業所数，従業者数，年間商品販売額</t>
    <phoneticPr fontId="9"/>
  </si>
  <si>
    <t>０８０４_海上輸移出入貨物トン数</t>
    <phoneticPr fontId="9"/>
  </si>
  <si>
    <t>運搬</t>
    <rPh sb="0" eb="2">
      <t>ウンパン</t>
    </rPh>
    <phoneticPr fontId="9"/>
  </si>
  <si>
    <t>０８.</t>
    <phoneticPr fontId="9"/>
  </si>
  <si>
    <t>０８０３_車種別保有自動車数</t>
    <phoneticPr fontId="9"/>
  </si>
  <si>
    <t>０８０２_道路現況</t>
  </si>
  <si>
    <t>０８０１_駅別１日平均乗車人員数[年度]</t>
    <phoneticPr fontId="9"/>
  </si>
  <si>
    <t>０７０３_汚水処理人口普及状況</t>
    <phoneticPr fontId="9"/>
  </si>
  <si>
    <t>電力・水力</t>
    <rPh sb="0" eb="2">
      <t>デンリョク</t>
    </rPh>
    <rPh sb="3" eb="5">
      <t>スイリョク</t>
    </rPh>
    <phoneticPr fontId="9"/>
  </si>
  <si>
    <t>０７.</t>
    <phoneticPr fontId="9"/>
  </si>
  <si>
    <t>０７０２_水道普及状況</t>
    <phoneticPr fontId="9"/>
  </si>
  <si>
    <t>０７０１_発電所別発電量[年度］</t>
    <phoneticPr fontId="9"/>
  </si>
  <si>
    <t>０６０２_産業中分類別事業所数及び従業者数の割合</t>
    <phoneticPr fontId="9"/>
  </si>
  <si>
    <t>工業</t>
    <rPh sb="0" eb="2">
      <t>コウギョウ</t>
    </rPh>
    <phoneticPr fontId="9"/>
  </si>
  <si>
    <t>０６.</t>
    <phoneticPr fontId="9"/>
  </si>
  <si>
    <t>０６０１_事業所数，従業者数，製造品出荷額等，現金給与総額，原材料使用額，付加価値額</t>
    <phoneticPr fontId="9"/>
  </si>
  <si>
    <t>０５０３_海面漁業漁獲量（属人）</t>
    <phoneticPr fontId="9"/>
  </si>
  <si>
    <t>漁業</t>
    <rPh sb="0" eb="2">
      <t>ギョギョウ</t>
    </rPh>
    <phoneticPr fontId="9"/>
  </si>
  <si>
    <t>０５.</t>
    <phoneticPr fontId="9"/>
  </si>
  <si>
    <t>０５０２_漁船数等</t>
    <phoneticPr fontId="9"/>
  </si>
  <si>
    <t>～R5</t>
    <phoneticPr fontId="9"/>
  </si>
  <si>
    <t>０５０１_組織及び階層別漁業経営体数</t>
  </si>
  <si>
    <t>０４０２_特用林産物生産量</t>
    <phoneticPr fontId="9"/>
  </si>
  <si>
    <t>林業</t>
    <rPh sb="0" eb="2">
      <t>リンギョウ</t>
    </rPh>
    <phoneticPr fontId="9"/>
  </si>
  <si>
    <t>０４.</t>
    <phoneticPr fontId="9"/>
  </si>
  <si>
    <t>～R2.2.1</t>
    <phoneticPr fontId="9"/>
  </si>
  <si>
    <t>０４０１_林野面積</t>
    <phoneticPr fontId="9"/>
  </si>
  <si>
    <t>０３０３_水稲作付面積及び収穫量</t>
    <phoneticPr fontId="9"/>
  </si>
  <si>
    <t>農業</t>
    <rPh sb="0" eb="2">
      <t>ノウギョウ</t>
    </rPh>
    <phoneticPr fontId="9"/>
  </si>
  <si>
    <t>０３.</t>
    <phoneticPr fontId="9"/>
  </si>
  <si>
    <t>０３０２_販売農家</t>
    <phoneticPr fontId="9"/>
  </si>
  <si>
    <t>０３０１_農家数</t>
    <phoneticPr fontId="9"/>
  </si>
  <si>
    <t>事業所</t>
    <rPh sb="0" eb="3">
      <t>ジギョウショ</t>
    </rPh>
    <phoneticPr fontId="9"/>
  </si>
  <si>
    <t>０２.</t>
    <phoneticPr fontId="9"/>
  </si>
  <si>
    <t>０１０２_人口動態</t>
    <phoneticPr fontId="9"/>
  </si>
  <si>
    <t>人口</t>
    <rPh sb="0" eb="2">
      <t>ジンコウ</t>
    </rPh>
    <phoneticPr fontId="9"/>
  </si>
  <si>
    <t>０１.</t>
    <phoneticPr fontId="9"/>
  </si>
  <si>
    <t>～R2.10.1</t>
    <phoneticPr fontId="9"/>
  </si>
  <si>
    <t>０１０１_男女別，年齢(各歳，５歳階級，３区分)別人口</t>
    <rPh sb="5" eb="7">
      <t>ダンジョ</t>
    </rPh>
    <rPh sb="7" eb="8">
      <t>ベツ</t>
    </rPh>
    <rPh sb="9" eb="11">
      <t>ネンレイ</t>
    </rPh>
    <rPh sb="12" eb="13">
      <t>カク</t>
    </rPh>
    <rPh sb="13" eb="14">
      <t>サイ</t>
    </rPh>
    <rPh sb="16" eb="17">
      <t>サイ</t>
    </rPh>
    <rPh sb="17" eb="19">
      <t>カイキュウ</t>
    </rPh>
    <rPh sb="21" eb="23">
      <t>クブン</t>
    </rPh>
    <rPh sb="24" eb="25">
      <t>ベツ</t>
    </rPh>
    <rPh sb="25" eb="27">
      <t>ジンコウ</t>
    </rPh>
    <phoneticPr fontId="9"/>
  </si>
  <si>
    <t>ファイル名</t>
    <rPh sb="4" eb="5">
      <t>メイ</t>
    </rPh>
    <phoneticPr fontId="9"/>
  </si>
  <si>
    <t>分類</t>
    <rPh sb="0" eb="2">
      <t>ブンルイ</t>
    </rPh>
    <phoneticPr fontId="9"/>
  </si>
  <si>
    <t>グラフで見る「ごうつの統計」目次</t>
    <rPh sb="4" eb="5">
      <t>ミ</t>
    </rPh>
    <rPh sb="11" eb="13">
      <t>トウケイ</t>
    </rPh>
    <rPh sb="14" eb="16">
      <t>モクジ</t>
    </rPh>
    <phoneticPr fontId="9"/>
  </si>
  <si>
    <t>資料　島根県統計調査課「島根の人口移動と推計人口」</t>
    <rPh sb="0" eb="2">
      <t>シリョウ</t>
    </rPh>
    <rPh sb="3" eb="6">
      <t>シマネケン</t>
    </rPh>
    <rPh sb="6" eb="8">
      <t>トウケイ</t>
    </rPh>
    <rPh sb="8" eb="10">
      <t>チョウサ</t>
    </rPh>
    <rPh sb="10" eb="11">
      <t>カ</t>
    </rPh>
    <phoneticPr fontId="9"/>
  </si>
  <si>
    <t>注４）平成15年以前の数値は、合併前の江津市及び桜江町の数値を合算している。</t>
    <rPh sb="0" eb="1">
      <t>チュウ</t>
    </rPh>
    <rPh sb="3" eb="5">
      <t>ヘイセイ</t>
    </rPh>
    <rPh sb="7" eb="10">
      <t>ネンイゼン</t>
    </rPh>
    <rPh sb="11" eb="13">
      <t>スウチ</t>
    </rPh>
    <rPh sb="15" eb="17">
      <t>ガッペイ</t>
    </rPh>
    <rPh sb="17" eb="18">
      <t>マエ</t>
    </rPh>
    <rPh sb="19" eb="22">
      <t>ゴウツシ</t>
    </rPh>
    <rPh sb="22" eb="23">
      <t>オヨ</t>
    </rPh>
    <rPh sb="24" eb="26">
      <t>サクラエ</t>
    </rPh>
    <rPh sb="26" eb="27">
      <t>チョウ</t>
    </rPh>
    <rPh sb="28" eb="30">
      <t>スウチ</t>
    </rPh>
    <rPh sb="31" eb="33">
      <t>ガッサン</t>
    </rPh>
    <phoneticPr fontId="9"/>
  </si>
  <si>
    <t>注３）平成７，12，17，22，27年は10月1日現在人口を国勢調査人口としているため、前年中の人口移動数を加減した数値と一致しない。</t>
    <rPh sb="0" eb="1">
      <t>チュウ</t>
    </rPh>
    <rPh sb="3" eb="5">
      <t>ヘイセイ</t>
    </rPh>
    <rPh sb="18" eb="19">
      <t>ネン</t>
    </rPh>
    <rPh sb="22" eb="23">
      <t>ガツ</t>
    </rPh>
    <rPh sb="24" eb="25">
      <t>ニチ</t>
    </rPh>
    <rPh sb="25" eb="27">
      <t>ゲンザイ</t>
    </rPh>
    <rPh sb="27" eb="29">
      <t>ジンコウ</t>
    </rPh>
    <rPh sb="30" eb="32">
      <t>コクセイ</t>
    </rPh>
    <rPh sb="32" eb="34">
      <t>チョウサ</t>
    </rPh>
    <rPh sb="34" eb="36">
      <t>ジンコウ</t>
    </rPh>
    <rPh sb="45" eb="46">
      <t>ネン</t>
    </rPh>
    <phoneticPr fontId="9"/>
  </si>
  <si>
    <t>　　　社会増減数＝転入者数－転出者数　　　社会増減率＝１年間の社会増減数／前年10月１日現在人口×100</t>
    <rPh sb="3" eb="5">
      <t>シャカイ</t>
    </rPh>
    <rPh sb="5" eb="7">
      <t>ゾウゲン</t>
    </rPh>
    <rPh sb="7" eb="8">
      <t>カズ</t>
    </rPh>
    <rPh sb="9" eb="12">
      <t>テンニュウシャ</t>
    </rPh>
    <rPh sb="12" eb="13">
      <t>スウ</t>
    </rPh>
    <rPh sb="14" eb="17">
      <t>テンシュツシャ</t>
    </rPh>
    <rPh sb="17" eb="18">
      <t>カズ</t>
    </rPh>
    <rPh sb="21" eb="23">
      <t>シャカイ</t>
    </rPh>
    <rPh sb="23" eb="25">
      <t>ゾウゲン</t>
    </rPh>
    <rPh sb="25" eb="26">
      <t>リツ</t>
    </rPh>
    <rPh sb="28" eb="30">
      <t>ネンカン</t>
    </rPh>
    <rPh sb="31" eb="33">
      <t>シャカイ</t>
    </rPh>
    <rPh sb="33" eb="35">
      <t>ゾウゲン</t>
    </rPh>
    <rPh sb="35" eb="36">
      <t>スウ</t>
    </rPh>
    <rPh sb="37" eb="39">
      <t>ゼンネン</t>
    </rPh>
    <rPh sb="41" eb="42">
      <t>ガツ</t>
    </rPh>
    <rPh sb="43" eb="44">
      <t>ニチ</t>
    </rPh>
    <rPh sb="44" eb="46">
      <t>ゲンザイ</t>
    </rPh>
    <rPh sb="46" eb="48">
      <t>ジンコウ</t>
    </rPh>
    <phoneticPr fontId="13"/>
  </si>
  <si>
    <t>注２）自然増減数＝出生児数－死亡者数　　　自然増減率＝１年間の自然増減数／前年10月１日現在人口×100</t>
    <rPh sb="0" eb="1">
      <t>チュウ</t>
    </rPh>
    <rPh sb="3" eb="5">
      <t>シゼン</t>
    </rPh>
    <rPh sb="5" eb="7">
      <t>ゾウゲン</t>
    </rPh>
    <rPh sb="7" eb="8">
      <t>カズ</t>
    </rPh>
    <rPh sb="9" eb="12">
      <t>シュッショウジ</t>
    </rPh>
    <rPh sb="12" eb="13">
      <t>スウ</t>
    </rPh>
    <rPh sb="14" eb="18">
      <t>シボウシャスウ</t>
    </rPh>
    <rPh sb="21" eb="23">
      <t>シゼン</t>
    </rPh>
    <rPh sb="23" eb="25">
      <t>ゾウゲン</t>
    </rPh>
    <rPh sb="25" eb="26">
      <t>リツ</t>
    </rPh>
    <rPh sb="28" eb="30">
      <t>ネンカン</t>
    </rPh>
    <rPh sb="31" eb="33">
      <t>シゼン</t>
    </rPh>
    <rPh sb="33" eb="35">
      <t>ゾウゲン</t>
    </rPh>
    <rPh sb="35" eb="36">
      <t>スウ</t>
    </rPh>
    <rPh sb="37" eb="39">
      <t>ゼンネン</t>
    </rPh>
    <rPh sb="41" eb="42">
      <t>ガツ</t>
    </rPh>
    <rPh sb="43" eb="44">
      <t>ニチ</t>
    </rPh>
    <rPh sb="44" eb="46">
      <t>ゲンザイ</t>
    </rPh>
    <rPh sb="46" eb="48">
      <t>ジンコウ</t>
    </rPh>
    <phoneticPr fontId="13"/>
  </si>
  <si>
    <t>注１）「県外転入」には、市町村長が職権により住民票に「記載」した人の数、「県外転出」には住民票から「消除」した人の数が含まれている。</t>
    <rPh sb="0" eb="1">
      <t>チュウ</t>
    </rPh>
    <rPh sb="4" eb="6">
      <t>ケンガイ</t>
    </rPh>
    <rPh sb="6" eb="8">
      <t>テンニュウ</t>
    </rPh>
    <rPh sb="12" eb="15">
      <t>シチョウソン</t>
    </rPh>
    <rPh sb="15" eb="16">
      <t>チョウ</t>
    </rPh>
    <rPh sb="17" eb="19">
      <t>ショッケン</t>
    </rPh>
    <rPh sb="22" eb="25">
      <t>ジュウミンヒョウ</t>
    </rPh>
    <rPh sb="27" eb="29">
      <t>キサイ</t>
    </rPh>
    <rPh sb="32" eb="33">
      <t>ヒト</t>
    </rPh>
    <rPh sb="34" eb="35">
      <t>カズ</t>
    </rPh>
    <rPh sb="37" eb="39">
      <t>ケンガイ</t>
    </rPh>
    <rPh sb="39" eb="41">
      <t>テンシュツ</t>
    </rPh>
    <rPh sb="44" eb="47">
      <t>ジュウミンヒョウ</t>
    </rPh>
    <rPh sb="50" eb="51">
      <t>ケ</t>
    </rPh>
    <rPh sb="51" eb="52">
      <t>ジョ</t>
    </rPh>
    <rPh sb="55" eb="56">
      <t>ヒト</t>
    </rPh>
    <rPh sb="57" eb="58">
      <t>カズ</t>
    </rPh>
    <rPh sb="59" eb="60">
      <t>フク</t>
    </rPh>
    <phoneticPr fontId="13"/>
  </si>
  <si>
    <t>▲ 0.09</t>
    <phoneticPr fontId="9"/>
  </si>
  <si>
    <t>▲ 13</t>
    <phoneticPr fontId="9"/>
  </si>
  <si>
    <t>▲ 21</t>
    <phoneticPr fontId="9"/>
  </si>
  <si>
    <t>令和</t>
    <rPh sb="0" eb="2">
      <t>レイワ</t>
    </rPh>
    <phoneticPr fontId="9"/>
  </si>
  <si>
    <t>平成</t>
    <rPh sb="0" eb="2">
      <t>ヘイセイ</t>
    </rPh>
    <phoneticPr fontId="9"/>
  </si>
  <si>
    <t>率(％)</t>
    <phoneticPr fontId="14"/>
  </si>
  <si>
    <t>女</t>
    <phoneticPr fontId="14"/>
  </si>
  <si>
    <t>男</t>
    <phoneticPr fontId="14"/>
  </si>
  <si>
    <t>総数</t>
    <rPh sb="0" eb="2">
      <t>ソウスウ</t>
    </rPh>
    <phoneticPr fontId="14"/>
  </si>
  <si>
    <t>増減</t>
    <rPh sb="0" eb="2">
      <t>ゾウゲン</t>
    </rPh>
    <phoneticPr fontId="14"/>
  </si>
  <si>
    <t>県内転出</t>
    <phoneticPr fontId="14"/>
  </si>
  <si>
    <t>県外転出</t>
    <phoneticPr fontId="14"/>
  </si>
  <si>
    <t>県内転入</t>
    <phoneticPr fontId="14"/>
  </si>
  <si>
    <t>県外転入</t>
    <phoneticPr fontId="14"/>
  </si>
  <si>
    <t>死亡</t>
    <phoneticPr fontId="14"/>
  </si>
  <si>
    <t>出生</t>
    <rPh sb="0" eb="2">
      <t>シュッショウ</t>
    </rPh>
    <phoneticPr fontId="14"/>
  </si>
  <si>
    <t>人口増減</t>
    <phoneticPr fontId="14"/>
  </si>
  <si>
    <t>態</t>
    <rPh sb="0" eb="1">
      <t>タイ</t>
    </rPh>
    <phoneticPr fontId="14"/>
  </si>
  <si>
    <t>動</t>
    <rPh sb="0" eb="1">
      <t>ドウ</t>
    </rPh>
    <phoneticPr fontId="14"/>
  </si>
  <si>
    <t>会</t>
    <rPh sb="0" eb="1">
      <t>カイ</t>
    </rPh>
    <phoneticPr fontId="14"/>
  </si>
  <si>
    <t>社</t>
    <rPh sb="0" eb="1">
      <t>シャ</t>
    </rPh>
    <phoneticPr fontId="14"/>
  </si>
  <si>
    <t>自　　然　　動　　態</t>
    <rPh sb="0" eb="1">
      <t>ジ</t>
    </rPh>
    <rPh sb="3" eb="4">
      <t>ゼン</t>
    </rPh>
    <rPh sb="6" eb="7">
      <t>ドウ</t>
    </rPh>
    <rPh sb="9" eb="10">
      <t>タイ</t>
    </rPh>
    <phoneticPr fontId="14"/>
  </si>
  <si>
    <t>10月１日現在人口</t>
    <rPh sb="2" eb="3">
      <t>ガツ</t>
    </rPh>
    <rPh sb="4" eb="5">
      <t>ニチ</t>
    </rPh>
    <rPh sb="5" eb="7">
      <t>ゲンザイ</t>
    </rPh>
    <rPh sb="7" eb="9">
      <t>ジンコウ</t>
    </rPh>
    <phoneticPr fontId="9"/>
  </si>
  <si>
    <t>区分</t>
    <rPh sb="0" eb="2">
      <t>クブン</t>
    </rPh>
    <phoneticPr fontId="9"/>
  </si>
  <si>
    <t>資料　総務省統計局「国勢調査」</t>
    <rPh sb="0" eb="2">
      <t>シリョウ</t>
    </rPh>
    <rPh sb="3" eb="6">
      <t>ソウムショウ</t>
    </rPh>
    <rPh sb="6" eb="9">
      <t>トウケイキョク</t>
    </rPh>
    <rPh sb="10" eb="12">
      <t>コクセイ</t>
    </rPh>
    <rPh sb="12" eb="14">
      <t>チョウサ</t>
    </rPh>
    <phoneticPr fontId="19"/>
  </si>
  <si>
    <t>1,512</t>
  </si>
  <si>
    <t>3,206</t>
  </si>
  <si>
    <t>5,264</t>
  </si>
  <si>
    <t>5,588</t>
  </si>
  <si>
    <t>1,204</t>
  </si>
  <si>
    <t>30</t>
  </si>
  <si>
    <t>178</t>
  </si>
  <si>
    <t>502</t>
  </si>
  <si>
    <t>802</t>
  </si>
  <si>
    <t>819</t>
  </si>
  <si>
    <t>875</t>
  </si>
  <si>
    <t>1,055</t>
  </si>
  <si>
    <t>1,003</t>
  </si>
  <si>
    <t>832</t>
  </si>
  <si>
    <t>683</t>
  </si>
  <si>
    <t>642</t>
  </si>
  <si>
    <t>702</t>
  </si>
  <si>
    <t>599</t>
  </si>
  <si>
    <t>594</t>
  </si>
  <si>
    <t>452</t>
  </si>
  <si>
    <t>334</t>
  </si>
  <si>
    <t>276</t>
  </si>
  <si>
    <t>474</t>
  </si>
  <si>
    <t>435</t>
  </si>
  <si>
    <t>416</t>
  </si>
  <si>
    <t>353</t>
  </si>
  <si>
    <t>女</t>
    <rPh sb="0" eb="1">
      <t>オンナ</t>
    </rPh>
    <phoneticPr fontId="19"/>
  </si>
  <si>
    <t>1,695</t>
  </si>
  <si>
    <t>3,744</t>
  </si>
  <si>
    <t>5,879</t>
  </si>
  <si>
    <t>1,199</t>
  </si>
  <si>
    <t>5</t>
  </si>
  <si>
    <t>32</t>
  </si>
  <si>
    <t>156</t>
  </si>
  <si>
    <t>345</t>
  </si>
  <si>
    <t>508</t>
  </si>
  <si>
    <t>649</t>
  </si>
  <si>
    <t>1,060</t>
  </si>
  <si>
    <t>989</t>
  </si>
  <si>
    <t>812</t>
  </si>
  <si>
    <t>693</t>
  </si>
  <si>
    <t>583</t>
  </si>
  <si>
    <t>729</t>
  </si>
  <si>
    <t>680</t>
  </si>
  <si>
    <t>541</t>
  </si>
  <si>
    <t>431</t>
  </si>
  <si>
    <t>371</t>
  </si>
  <si>
    <t>310</t>
  </si>
  <si>
    <t>448</t>
  </si>
  <si>
    <t>414</t>
  </si>
  <si>
    <t>337</t>
  </si>
  <si>
    <t>男</t>
    <rPh sb="0" eb="1">
      <t>オトコ</t>
    </rPh>
    <phoneticPr fontId="19"/>
  </si>
  <si>
    <t>4,901</t>
  </si>
  <si>
    <t>9,008</t>
  </si>
  <si>
    <t>11,467</t>
  </si>
  <si>
    <t>2,403</t>
  </si>
  <si>
    <t>35</t>
  </si>
  <si>
    <t>210</t>
  </si>
  <si>
    <t>658</t>
  </si>
  <si>
    <t>1,147</t>
  </si>
  <si>
    <t>1,327</t>
  </si>
  <si>
    <t>1,524</t>
  </si>
  <si>
    <t>2,115</t>
  </si>
  <si>
    <t>1,992</t>
  </si>
  <si>
    <t>1,644</t>
  </si>
  <si>
    <t>1,376</t>
  </si>
  <si>
    <t>1,225</t>
  </si>
  <si>
    <t>1,431</t>
  </si>
  <si>
    <t>1,279</t>
  </si>
  <si>
    <t>1,135</t>
  </si>
  <si>
    <t>883</t>
  </si>
  <si>
    <t>705</t>
  </si>
  <si>
    <t>586</t>
  </si>
  <si>
    <t>1,203</t>
  </si>
  <si>
    <t>830</t>
  </si>
  <si>
    <t>690</t>
  </si>
  <si>
    <t>総数</t>
    <rPh sb="0" eb="2">
      <t>ソウスウ</t>
    </rPh>
    <phoneticPr fontId="19"/>
  </si>
  <si>
    <t>.10.1</t>
    <phoneticPr fontId="19"/>
  </si>
  <si>
    <t>令和</t>
    <rPh sb="0" eb="2">
      <t>レイワ</t>
    </rPh>
    <phoneticPr fontId="19"/>
  </si>
  <si>
    <t>.10.1</t>
  </si>
  <si>
    <t>-</t>
  </si>
  <si>
    <t>平成</t>
    <rPh sb="0" eb="2">
      <t>ヘイセイ</t>
    </rPh>
    <phoneticPr fontId="19"/>
  </si>
  <si>
    <t>･･･</t>
    <phoneticPr fontId="19"/>
  </si>
  <si>
    <t>昭和</t>
    <rPh sb="0" eb="2">
      <t>ショウワ</t>
    </rPh>
    <phoneticPr fontId="19"/>
  </si>
  <si>
    <t>大正</t>
    <rPh sb="0" eb="2">
      <t>タイショウ</t>
    </rPh>
    <phoneticPr fontId="19"/>
  </si>
  <si>
    <t>85歳
以上
 1)</t>
  </si>
  <si>
    <t>85歳
以上</t>
    <phoneticPr fontId="19"/>
  </si>
  <si>
    <t>75歳
以上
 1)</t>
  </si>
  <si>
    <t>75歳
以上</t>
    <phoneticPr fontId="19"/>
  </si>
  <si>
    <t>65歳
以上
 1)</t>
  </si>
  <si>
    <t>15～64
歳
 1)</t>
  </si>
  <si>
    <t>15歳
未満
 1)</t>
  </si>
  <si>
    <t>65歳
以上</t>
    <phoneticPr fontId="19"/>
  </si>
  <si>
    <t>15～64
歳</t>
    <phoneticPr fontId="19"/>
  </si>
  <si>
    <t>15歳
未満</t>
    <phoneticPr fontId="19"/>
  </si>
  <si>
    <t>100歳
以上</t>
    <phoneticPr fontId="19"/>
  </si>
  <si>
    <t>95～99歳</t>
  </si>
  <si>
    <t>90～94歳</t>
  </si>
  <si>
    <t>85～89歳</t>
  </si>
  <si>
    <t>80～84歳</t>
  </si>
  <si>
    <t>75～79歳</t>
  </si>
  <si>
    <t>70～74歳</t>
  </si>
  <si>
    <t>65～69歳</t>
  </si>
  <si>
    <t>60～64歳</t>
  </si>
  <si>
    <t>55～59歳</t>
  </si>
  <si>
    <t>50～54歳</t>
  </si>
  <si>
    <t>45～49歳</t>
  </si>
  <si>
    <t>40～44歳</t>
  </si>
  <si>
    <t>35～39歳</t>
  </si>
  <si>
    <t>30～34歳</t>
  </si>
  <si>
    <t>25～29歳</t>
  </si>
  <si>
    <t>20～24歳</t>
  </si>
  <si>
    <t>15～19歳</t>
  </si>
  <si>
    <t>10～14歳</t>
  </si>
  <si>
    <t>5～9歳</t>
  </si>
  <si>
    <t>0～4歳</t>
  </si>
  <si>
    <t>不詳</t>
  </si>
  <si>
    <t>99歳</t>
  </si>
  <si>
    <t>98歳</t>
  </si>
  <si>
    <t>97歳</t>
  </si>
  <si>
    <t>96歳</t>
  </si>
  <si>
    <t>95歳</t>
  </si>
  <si>
    <t>94歳</t>
  </si>
  <si>
    <t>93歳</t>
  </si>
  <si>
    <t>92歳</t>
  </si>
  <si>
    <t>91歳</t>
  </si>
  <si>
    <t>90歳</t>
  </si>
  <si>
    <t>89歳</t>
  </si>
  <si>
    <t>88歳</t>
  </si>
  <si>
    <t>87歳</t>
  </si>
  <si>
    <t>86歳</t>
  </si>
  <si>
    <t>85歳</t>
  </si>
  <si>
    <t>84歳</t>
  </si>
  <si>
    <t>83歳</t>
  </si>
  <si>
    <t>82歳</t>
  </si>
  <si>
    <t>81歳</t>
  </si>
  <si>
    <t>80歳</t>
  </si>
  <si>
    <t>79歳</t>
  </si>
  <si>
    <t>78歳</t>
  </si>
  <si>
    <t>77歳</t>
  </si>
  <si>
    <t>76歳</t>
  </si>
  <si>
    <t>75歳</t>
  </si>
  <si>
    <t>74歳</t>
  </si>
  <si>
    <t>73歳</t>
  </si>
  <si>
    <t>72歳</t>
  </si>
  <si>
    <t>71歳</t>
  </si>
  <si>
    <t>70歳</t>
  </si>
  <si>
    <t>69歳</t>
  </si>
  <si>
    <t>68歳</t>
  </si>
  <si>
    <t>67歳</t>
  </si>
  <si>
    <t>66歳</t>
  </si>
  <si>
    <t>65歳</t>
  </si>
  <si>
    <t>64歳</t>
  </si>
  <si>
    <t>63歳</t>
  </si>
  <si>
    <t>62歳</t>
  </si>
  <si>
    <t>61歳</t>
  </si>
  <si>
    <t>60歳</t>
  </si>
  <si>
    <t>59歳</t>
  </si>
  <si>
    <t>58歳</t>
  </si>
  <si>
    <t>57歳</t>
  </si>
  <si>
    <t>56歳</t>
  </si>
  <si>
    <t>55歳</t>
  </si>
  <si>
    <t>54歳</t>
  </si>
  <si>
    <t>53歳</t>
  </si>
  <si>
    <t>52歳</t>
  </si>
  <si>
    <t>51歳</t>
  </si>
  <si>
    <t>50歳</t>
  </si>
  <si>
    <t>49歳</t>
  </si>
  <si>
    <t>48歳</t>
  </si>
  <si>
    <t>47歳</t>
  </si>
  <si>
    <t>46歳</t>
  </si>
  <si>
    <t>45歳</t>
  </si>
  <si>
    <t>44歳</t>
  </si>
  <si>
    <t>43歳</t>
  </si>
  <si>
    <t>42歳</t>
  </si>
  <si>
    <t>41歳</t>
  </si>
  <si>
    <t>40歳</t>
  </si>
  <si>
    <t>39歳</t>
  </si>
  <si>
    <t>38歳</t>
  </si>
  <si>
    <t>37歳</t>
  </si>
  <si>
    <t>36歳</t>
  </si>
  <si>
    <t>35歳</t>
  </si>
  <si>
    <t>34歳</t>
  </si>
  <si>
    <t>33歳</t>
  </si>
  <si>
    <t>32歳</t>
  </si>
  <si>
    <t>31歳</t>
  </si>
  <si>
    <t>30歳</t>
  </si>
  <si>
    <t>29歳</t>
  </si>
  <si>
    <t>28歳</t>
  </si>
  <si>
    <t>27歳</t>
  </si>
  <si>
    <t>26歳</t>
  </si>
  <si>
    <t>25歳</t>
  </si>
  <si>
    <t>24歳</t>
  </si>
  <si>
    <t>23歳</t>
  </si>
  <si>
    <t>22歳</t>
  </si>
  <si>
    <t>21歳</t>
  </si>
  <si>
    <t>20歳</t>
  </si>
  <si>
    <t>19歳</t>
  </si>
  <si>
    <t>18歳</t>
  </si>
  <si>
    <t>17歳</t>
  </si>
  <si>
    <t>16歳</t>
  </si>
  <si>
    <t>15歳</t>
  </si>
  <si>
    <t>14歳</t>
  </si>
  <si>
    <t>13歳</t>
  </si>
  <si>
    <t>12歳</t>
  </si>
  <si>
    <t>11歳</t>
  </si>
  <si>
    <t>10歳</t>
  </si>
  <si>
    <t>9歳</t>
  </si>
  <si>
    <t>8歳</t>
  </si>
  <si>
    <t>7歳</t>
  </si>
  <si>
    <t>6歳</t>
  </si>
  <si>
    <t>5歳</t>
  </si>
  <si>
    <t>4歳</t>
  </si>
  <si>
    <t>3歳</t>
  </si>
  <si>
    <t>2歳</t>
  </si>
  <si>
    <t>1歳</t>
  </si>
  <si>
    <t>0歳</t>
  </si>
  <si>
    <t>総数</t>
  </si>
  <si>
    <t>年令別割合（％）</t>
  </si>
  <si>
    <t>（再掲）</t>
  </si>
  <si>
    <t>年齢</t>
  </si>
  <si>
    <t>区分</t>
    <rPh sb="0" eb="2">
      <t>クブン</t>
    </rPh>
    <phoneticPr fontId="19"/>
  </si>
  <si>
    <t>0101 男女別，年齢（各歳，5歳階級，3区分）別人口</t>
    <rPh sb="5" eb="7">
      <t>ダンジョ</t>
    </rPh>
    <rPh sb="7" eb="8">
      <t>ベツ</t>
    </rPh>
    <rPh sb="9" eb="11">
      <t>ネンレイ</t>
    </rPh>
    <rPh sb="11" eb="12">
      <t>キュウベツ</t>
    </rPh>
    <rPh sb="12" eb="13">
      <t>カク</t>
    </rPh>
    <rPh sb="13" eb="14">
      <t>サイ</t>
    </rPh>
    <rPh sb="16" eb="17">
      <t>サイ</t>
    </rPh>
    <rPh sb="17" eb="19">
      <t>カイキュウ</t>
    </rPh>
    <rPh sb="21" eb="23">
      <t>クブン</t>
    </rPh>
    <rPh sb="24" eb="25">
      <t>ベツ</t>
    </rPh>
    <rPh sb="25" eb="27">
      <t>ジンコウ</t>
    </rPh>
    <phoneticPr fontId="9"/>
  </si>
  <si>
    <t>資料　県環境生活総務課　NPO活動推進室</t>
    <rPh sb="0" eb="2">
      <t>シリョウ</t>
    </rPh>
    <rPh sb="3" eb="4">
      <t>ケン</t>
    </rPh>
    <rPh sb="4" eb="6">
      <t>カンキョウ</t>
    </rPh>
    <rPh sb="6" eb="8">
      <t>セイカツ</t>
    </rPh>
    <rPh sb="8" eb="11">
      <t>ソウムカ</t>
    </rPh>
    <rPh sb="15" eb="17">
      <t>カツドウ</t>
    </rPh>
    <rPh sb="17" eb="20">
      <t>スイシンシツ</t>
    </rPh>
    <phoneticPr fontId="23"/>
  </si>
  <si>
    <t>注２　　平成21年度～24年度の認証数（島根県分）については、平成27年3月時点で数値を修正している。</t>
    <rPh sb="0" eb="1">
      <t>チュウ</t>
    </rPh>
    <rPh sb="4" eb="6">
      <t>ヘイセイ</t>
    </rPh>
    <rPh sb="8" eb="10">
      <t>ネンド</t>
    </rPh>
    <rPh sb="13" eb="14">
      <t>ネン</t>
    </rPh>
    <rPh sb="14" eb="15">
      <t>ド</t>
    </rPh>
    <rPh sb="16" eb="18">
      <t>ニンショウ</t>
    </rPh>
    <rPh sb="18" eb="19">
      <t>スウ</t>
    </rPh>
    <rPh sb="20" eb="22">
      <t>シマネ</t>
    </rPh>
    <rPh sb="22" eb="23">
      <t>ケン</t>
    </rPh>
    <rPh sb="23" eb="24">
      <t>ブン</t>
    </rPh>
    <rPh sb="31" eb="33">
      <t>ヘイセイ</t>
    </rPh>
    <rPh sb="35" eb="36">
      <t>ネン</t>
    </rPh>
    <rPh sb="37" eb="38">
      <t>ガツ</t>
    </rPh>
    <rPh sb="38" eb="40">
      <t>ジテン</t>
    </rPh>
    <rPh sb="44" eb="46">
      <t>シュウセイ</t>
    </rPh>
    <phoneticPr fontId="23"/>
  </si>
  <si>
    <t>注１　　各年度末現在数</t>
    <rPh sb="0" eb="1">
      <t>チュウ</t>
    </rPh>
    <rPh sb="4" eb="5">
      <t>カク</t>
    </rPh>
    <rPh sb="5" eb="7">
      <t>ネンド</t>
    </rPh>
    <rPh sb="7" eb="8">
      <t>マツ</t>
    </rPh>
    <rPh sb="8" eb="10">
      <t>ゲンザイ</t>
    </rPh>
    <rPh sb="10" eb="11">
      <t>スウ</t>
    </rPh>
    <phoneticPr fontId="23"/>
  </si>
  <si>
    <t>令和４年度</t>
    <rPh sb="0" eb="2">
      <t>レイワ</t>
    </rPh>
    <rPh sb="3" eb="5">
      <t>ネンド</t>
    </rPh>
    <phoneticPr fontId="23"/>
  </si>
  <si>
    <t>令和３年度</t>
    <rPh sb="0" eb="2">
      <t>レイワ</t>
    </rPh>
    <rPh sb="3" eb="5">
      <t>ネンド</t>
    </rPh>
    <phoneticPr fontId="23"/>
  </si>
  <si>
    <t>令和２年度</t>
    <rPh sb="0" eb="2">
      <t>レイワ</t>
    </rPh>
    <rPh sb="3" eb="5">
      <t>ネンド</t>
    </rPh>
    <phoneticPr fontId="23"/>
  </si>
  <si>
    <t>令和元年度</t>
    <rPh sb="0" eb="2">
      <t>レイワ</t>
    </rPh>
    <rPh sb="2" eb="5">
      <t>ガンネンド</t>
    </rPh>
    <phoneticPr fontId="23"/>
  </si>
  <si>
    <t>平成30年度</t>
    <rPh sb="0" eb="2">
      <t>ヘイセイ</t>
    </rPh>
    <rPh sb="4" eb="6">
      <t>ネンド</t>
    </rPh>
    <phoneticPr fontId="23"/>
  </si>
  <si>
    <t>平成29年度</t>
    <rPh sb="0" eb="2">
      <t>ヘイセイ</t>
    </rPh>
    <rPh sb="4" eb="6">
      <t>ネンド</t>
    </rPh>
    <phoneticPr fontId="23"/>
  </si>
  <si>
    <t>平成28年度</t>
    <rPh sb="0" eb="2">
      <t>ヘイセイ</t>
    </rPh>
    <rPh sb="4" eb="6">
      <t>ネンド</t>
    </rPh>
    <phoneticPr fontId="23"/>
  </si>
  <si>
    <t>平成27年度</t>
    <rPh sb="0" eb="2">
      <t>ヘイセイ</t>
    </rPh>
    <rPh sb="4" eb="6">
      <t>ネンド</t>
    </rPh>
    <phoneticPr fontId="23"/>
  </si>
  <si>
    <t>平成26年度</t>
    <rPh sb="5" eb="6">
      <t>ド</t>
    </rPh>
    <phoneticPr fontId="23"/>
  </si>
  <si>
    <t>平成25年度</t>
    <rPh sb="5" eb="6">
      <t>ド</t>
    </rPh>
    <phoneticPr fontId="23"/>
  </si>
  <si>
    <t>平成24年度</t>
    <rPh sb="5" eb="6">
      <t>ド</t>
    </rPh>
    <phoneticPr fontId="23"/>
  </si>
  <si>
    <t>平成23年度</t>
    <rPh sb="5" eb="6">
      <t>ド</t>
    </rPh>
    <phoneticPr fontId="23"/>
  </si>
  <si>
    <t>平成22年度</t>
    <rPh sb="5" eb="6">
      <t>ド</t>
    </rPh>
    <phoneticPr fontId="23"/>
  </si>
  <si>
    <t>平成21年度</t>
    <rPh sb="5" eb="6">
      <t>ド</t>
    </rPh>
    <phoneticPr fontId="23"/>
  </si>
  <si>
    <t>平成20年度</t>
    <rPh sb="5" eb="6">
      <t>ド</t>
    </rPh>
    <phoneticPr fontId="23"/>
  </si>
  <si>
    <t>平成19年度</t>
    <rPh sb="5" eb="6">
      <t>ド</t>
    </rPh>
    <phoneticPr fontId="23"/>
  </si>
  <si>
    <t>平成18年度</t>
    <rPh sb="5" eb="6">
      <t>ド</t>
    </rPh>
    <phoneticPr fontId="23"/>
  </si>
  <si>
    <t>島　根　県</t>
    <rPh sb="0" eb="1">
      <t>シマ</t>
    </rPh>
    <rPh sb="2" eb="3">
      <t>ネ</t>
    </rPh>
    <rPh sb="4" eb="5">
      <t>ケン</t>
    </rPh>
    <phoneticPr fontId="9"/>
  </si>
  <si>
    <t>江　津　市</t>
    <rPh sb="0" eb="1">
      <t>エ</t>
    </rPh>
    <rPh sb="2" eb="3">
      <t>ツ</t>
    </rPh>
    <rPh sb="4" eb="5">
      <t>シ</t>
    </rPh>
    <phoneticPr fontId="9"/>
  </si>
  <si>
    <t>区分</t>
    <rPh sb="0" eb="2">
      <t>クブン</t>
    </rPh>
    <phoneticPr fontId="23"/>
  </si>
  <si>
    <t>【単位：法人】</t>
    <rPh sb="1" eb="3">
      <t>タンイ</t>
    </rPh>
    <rPh sb="4" eb="6">
      <t>ホウジン</t>
    </rPh>
    <phoneticPr fontId="23"/>
  </si>
  <si>
    <t>０２０１　NPO法人認証数</t>
    <phoneticPr fontId="9"/>
  </si>
  <si>
    <t>調査において、調査対象から除外されている。</t>
    <rPh sb="0" eb="2">
      <t>チョウサ</t>
    </rPh>
    <rPh sb="7" eb="9">
      <t>チョウサ</t>
    </rPh>
    <rPh sb="9" eb="11">
      <t>タイショウ</t>
    </rPh>
    <rPh sb="13" eb="15">
      <t>ジョガイ</t>
    </rPh>
    <phoneticPr fontId="23"/>
  </si>
  <si>
    <t>「サービス業（他に分類されないもの）のうち、外国公務に属する事業所」については、「平成21・26年経済センサス-基礎調査」と「平成24・28年経済センサス-活動調査」の双方の</t>
    <rPh sb="5" eb="6">
      <t>ギョウ</t>
    </rPh>
    <rPh sb="7" eb="8">
      <t>タ</t>
    </rPh>
    <rPh sb="9" eb="11">
      <t>ブンルイ</t>
    </rPh>
    <rPh sb="22" eb="24">
      <t>ガイコク</t>
    </rPh>
    <rPh sb="24" eb="26">
      <t>コウム</t>
    </rPh>
    <rPh sb="27" eb="28">
      <t>ゾク</t>
    </rPh>
    <rPh sb="30" eb="33">
      <t>ジギョウショ</t>
    </rPh>
    <rPh sb="41" eb="43">
      <t>ヘイセイ</t>
    </rPh>
    <rPh sb="48" eb="49">
      <t>ネン</t>
    </rPh>
    <rPh sb="49" eb="51">
      <t>ケイザイ</t>
    </rPh>
    <rPh sb="56" eb="58">
      <t>キソ</t>
    </rPh>
    <rPh sb="58" eb="60">
      <t>チョウサ</t>
    </rPh>
    <rPh sb="63" eb="65">
      <t>ヘイセイ</t>
    </rPh>
    <rPh sb="70" eb="71">
      <t>ネン</t>
    </rPh>
    <rPh sb="71" eb="73">
      <t>ケイザイ</t>
    </rPh>
    <rPh sb="78" eb="80">
      <t>カツドウ</t>
    </rPh>
    <rPh sb="80" eb="82">
      <t>チョウサ</t>
    </rPh>
    <rPh sb="84" eb="86">
      <t>ソウホウ</t>
    </rPh>
    <phoneticPr fontId="23"/>
  </si>
  <si>
    <t>注２　「農業・林業に属する個人経営の事業所」、「漁業に属する個人経営の事業所」、「生活関連サービス業、娯楽業のうち、家事サービス業に属する事業所」、</t>
    <rPh sb="0" eb="1">
      <t>チュウ</t>
    </rPh>
    <phoneticPr fontId="23"/>
  </si>
  <si>
    <t>　　　このため、平成24.2.1および平成28.6.1の数値は、民営事業所のみの集計値である。</t>
    <rPh sb="8" eb="10">
      <t>ヘイセイ</t>
    </rPh>
    <rPh sb="19" eb="21">
      <t>ヘイセイ</t>
    </rPh>
    <rPh sb="28" eb="30">
      <t>スウチ</t>
    </rPh>
    <rPh sb="32" eb="34">
      <t>ミンエイ</t>
    </rPh>
    <rPh sb="34" eb="37">
      <t>ジギョウショ</t>
    </rPh>
    <rPh sb="40" eb="42">
      <t>シュウケイ</t>
    </rPh>
    <rPh sb="42" eb="43">
      <t>チ</t>
    </rPh>
    <phoneticPr fontId="23"/>
  </si>
  <si>
    <t>注１　「国及び地方公共団体の事業所」は、「平成21・26年経済センサス-基礎調査」では調査対象に含まれるが、「平成24・28年経済センサス-活動調査」では調査対象から除外されている。</t>
    <rPh sb="0" eb="1">
      <t>チュウ</t>
    </rPh>
    <rPh sb="4" eb="5">
      <t>クニ</t>
    </rPh>
    <rPh sb="5" eb="6">
      <t>オヨ</t>
    </rPh>
    <rPh sb="7" eb="9">
      <t>チホウ</t>
    </rPh>
    <rPh sb="9" eb="11">
      <t>コウキョウ</t>
    </rPh>
    <rPh sb="11" eb="13">
      <t>ダンタイ</t>
    </rPh>
    <rPh sb="14" eb="17">
      <t>ジギョウショ</t>
    </rPh>
    <rPh sb="21" eb="23">
      <t>ヘイセイ</t>
    </rPh>
    <rPh sb="28" eb="29">
      <t>ネン</t>
    </rPh>
    <rPh sb="29" eb="31">
      <t>ケイザイ</t>
    </rPh>
    <rPh sb="36" eb="38">
      <t>キソ</t>
    </rPh>
    <rPh sb="38" eb="40">
      <t>チョウサ</t>
    </rPh>
    <rPh sb="43" eb="45">
      <t>チョウサ</t>
    </rPh>
    <rPh sb="45" eb="47">
      <t>タイショウ</t>
    </rPh>
    <rPh sb="48" eb="49">
      <t>フク</t>
    </rPh>
    <rPh sb="55" eb="57">
      <t>ヘイセイ</t>
    </rPh>
    <rPh sb="62" eb="63">
      <t>ネン</t>
    </rPh>
    <rPh sb="63" eb="65">
      <t>ケイザイ</t>
    </rPh>
    <rPh sb="70" eb="72">
      <t>カツドウ</t>
    </rPh>
    <rPh sb="72" eb="74">
      <t>チョウサ</t>
    </rPh>
    <rPh sb="77" eb="79">
      <t>チョウサ</t>
    </rPh>
    <rPh sb="79" eb="81">
      <t>タイショウ</t>
    </rPh>
    <rPh sb="83" eb="85">
      <t>ジョガイ</t>
    </rPh>
    <phoneticPr fontId="23"/>
  </si>
  <si>
    <t>…</t>
    <phoneticPr fontId="23"/>
  </si>
  <si>
    <t>.6.1</t>
    <phoneticPr fontId="23"/>
  </si>
  <si>
    <t>令和</t>
    <rPh sb="0" eb="2">
      <t>レイワ</t>
    </rPh>
    <phoneticPr fontId="23"/>
  </si>
  <si>
    <t>…</t>
  </si>
  <si>
    <t>.7.1</t>
  </si>
  <si>
    <t>.2.1</t>
    <phoneticPr fontId="23"/>
  </si>
  <si>
    <t>.7.1</t>
    <phoneticPr fontId="9"/>
  </si>
  <si>
    <t>従 業   
者 数</t>
    <phoneticPr fontId="17"/>
  </si>
  <si>
    <t>事 業 　　　　
所 数</t>
    <phoneticPr fontId="17"/>
  </si>
  <si>
    <t>国・地方公共団体等</t>
    <rPh sb="0" eb="1">
      <t>クニ</t>
    </rPh>
    <rPh sb="2" eb="4">
      <t>チホウ</t>
    </rPh>
    <rPh sb="4" eb="6">
      <t>コウキョウ</t>
    </rPh>
    <rPh sb="6" eb="8">
      <t>ダンタイ</t>
    </rPh>
    <rPh sb="8" eb="9">
      <t>トウ</t>
    </rPh>
    <phoneticPr fontId="17"/>
  </si>
  <si>
    <t>民営</t>
    <rPh sb="0" eb="2">
      <t>ミンエイ</t>
    </rPh>
    <phoneticPr fontId="17"/>
  </si>
  <si>
    <t>公務（他に分類されるものを除く）</t>
  </si>
  <si>
    <t>サービス業（他に分類されないもの）</t>
  </si>
  <si>
    <t>複合サービス事業</t>
  </si>
  <si>
    <t>医療，福祉</t>
  </si>
  <si>
    <t>教育，学習支援業</t>
  </si>
  <si>
    <t>生活関連サービス業，娯楽業</t>
    <phoneticPr fontId="17"/>
  </si>
  <si>
    <t>宿泊業，
飲食サービス業</t>
    <phoneticPr fontId="17"/>
  </si>
  <si>
    <t>学術研究，専門・技術サービス業</t>
  </si>
  <si>
    <t>不動産業，
物品賃貸業</t>
    <phoneticPr fontId="17"/>
  </si>
  <si>
    <t>金融業，保険業</t>
  </si>
  <si>
    <t>卸売業，小売業</t>
  </si>
  <si>
    <t>運輸業，郵便業</t>
  </si>
  <si>
    <t>情報通信業</t>
  </si>
  <si>
    <t>電気・ガス・
熱供給・水道業</t>
    <phoneticPr fontId="17"/>
  </si>
  <si>
    <t>製造業</t>
  </si>
  <si>
    <t>建設業</t>
  </si>
  <si>
    <t>鉱業，
採石業，
砂利採取業</t>
    <phoneticPr fontId="17"/>
  </si>
  <si>
    <t>漁業</t>
  </si>
  <si>
    <t>農業，林業</t>
  </si>
  <si>
    <t>経営組織</t>
    <rPh sb="0" eb="2">
      <t>ケイエイ</t>
    </rPh>
    <rPh sb="2" eb="4">
      <t>ソシキ</t>
    </rPh>
    <phoneticPr fontId="17"/>
  </si>
  <si>
    <t>産　　　　　　　　業　　　　　　　　大　　　　　　　　分　　　　　　　　類</t>
    <rPh sb="0" eb="10">
      <t>サンギョウ</t>
    </rPh>
    <rPh sb="18" eb="19">
      <t>ダイ</t>
    </rPh>
    <rPh sb="27" eb="28">
      <t>ブン</t>
    </rPh>
    <rPh sb="36" eb="37">
      <t>タグイ</t>
    </rPh>
    <phoneticPr fontId="17"/>
  </si>
  <si>
    <t>総　　　数</t>
    <rPh sb="4" eb="5">
      <t>スウ</t>
    </rPh>
    <phoneticPr fontId="17"/>
  </si>
  <si>
    <t xml:space="preserve">【単位：事業所、人】 </t>
    <phoneticPr fontId="9"/>
  </si>
  <si>
    <t>０２０１　経営組織、産業大分類別事業所数及び従業者数（経済センサス-基礎調査）</t>
    <rPh sb="12" eb="13">
      <t>ダイ</t>
    </rPh>
    <phoneticPr fontId="9"/>
  </si>
  <si>
    <t>平成24年…総務省・経済産業省「平成24年経済センサス-活動調査」</t>
    <rPh sb="0" eb="2">
      <t>ヘイセイ</t>
    </rPh>
    <rPh sb="4" eb="5">
      <t>ネン</t>
    </rPh>
    <rPh sb="6" eb="9">
      <t>ソウムショウ</t>
    </rPh>
    <rPh sb="10" eb="12">
      <t>ケイザイ</t>
    </rPh>
    <rPh sb="12" eb="15">
      <t>サンギョウショウ</t>
    </rPh>
    <rPh sb="16" eb="18">
      <t>ヘイセイ</t>
    </rPh>
    <rPh sb="20" eb="21">
      <t>ネン</t>
    </rPh>
    <rPh sb="21" eb="23">
      <t>ケイザイ</t>
    </rPh>
    <rPh sb="28" eb="30">
      <t>カツドウ</t>
    </rPh>
    <rPh sb="30" eb="32">
      <t>チョウサ</t>
    </rPh>
    <phoneticPr fontId="23"/>
  </si>
  <si>
    <t>平成21・26年･･･総務省「平成21・26年経済センサス-基礎調査」</t>
    <rPh sb="0" eb="2">
      <t>ヘイセイ</t>
    </rPh>
    <rPh sb="7" eb="8">
      <t>ネン</t>
    </rPh>
    <rPh sb="11" eb="14">
      <t>ソウムショウ</t>
    </rPh>
    <rPh sb="15" eb="17">
      <t>ヘイセイ</t>
    </rPh>
    <rPh sb="22" eb="23">
      <t>ネン</t>
    </rPh>
    <rPh sb="23" eb="25">
      <t>ケイザイ</t>
    </rPh>
    <rPh sb="30" eb="32">
      <t>キソ</t>
    </rPh>
    <rPh sb="32" eb="34">
      <t>チョウサ</t>
    </rPh>
    <phoneticPr fontId="9"/>
  </si>
  <si>
    <t>昭和44年～平成18年･･･総務省統計局「事業所・企業統計調査報告」</t>
    <phoneticPr fontId="9"/>
  </si>
  <si>
    <t>資料　</t>
    <phoneticPr fontId="3"/>
  </si>
  <si>
    <t>注２　平成11年及び16年調査は簡易調査のため、民営事業所のみが調査対象となっている。</t>
    <rPh sb="0" eb="1">
      <t>チュウ</t>
    </rPh>
    <rPh sb="3" eb="5">
      <t>ヘイセイ</t>
    </rPh>
    <rPh sb="7" eb="8">
      <t>ネン</t>
    </rPh>
    <rPh sb="8" eb="9">
      <t>オヨ</t>
    </rPh>
    <rPh sb="12" eb="13">
      <t>ネン</t>
    </rPh>
    <rPh sb="13" eb="15">
      <t>チョウサ</t>
    </rPh>
    <rPh sb="16" eb="18">
      <t>カンイ</t>
    </rPh>
    <rPh sb="18" eb="20">
      <t>チョウサ</t>
    </rPh>
    <rPh sb="24" eb="26">
      <t>ミンエイ</t>
    </rPh>
    <rPh sb="26" eb="29">
      <t>ジギョウショ</t>
    </rPh>
    <rPh sb="32" eb="34">
      <t>チョウサ</t>
    </rPh>
    <rPh sb="34" eb="36">
      <t>タイショウ</t>
    </rPh>
    <phoneticPr fontId="3"/>
  </si>
  <si>
    <t>注１　昭和61.7.1までは、日本国有鉄道を含む。</t>
    <rPh sb="0" eb="1">
      <t>チュウ</t>
    </rPh>
    <rPh sb="3" eb="5">
      <t>ショウワ</t>
    </rPh>
    <rPh sb="15" eb="17">
      <t>ニホン</t>
    </rPh>
    <rPh sb="17" eb="19">
      <t>コクユウ</t>
    </rPh>
    <rPh sb="19" eb="21">
      <t>テツドウ</t>
    </rPh>
    <rPh sb="22" eb="23">
      <t>フク</t>
    </rPh>
    <phoneticPr fontId="3"/>
  </si>
  <si>
    <t>.2.1</t>
  </si>
  <si>
    <t>下表「経営組織、産業大分類別事業所数及び従業者数」参照</t>
    <rPh sb="0" eb="1">
      <t>カ</t>
    </rPh>
    <rPh sb="1" eb="2">
      <t>ヒョウ</t>
    </rPh>
    <rPh sb="10" eb="11">
      <t>ダイ</t>
    </rPh>
    <rPh sb="25" eb="27">
      <t>サンショウ</t>
    </rPh>
    <phoneticPr fontId="9"/>
  </si>
  <si>
    <t>.10.1</t>
    <phoneticPr fontId="9"/>
  </si>
  <si>
    <t>.6.1</t>
    <phoneticPr fontId="9"/>
  </si>
  <si>
    <t>2)</t>
    <phoneticPr fontId="9"/>
  </si>
  <si>
    <t>平成</t>
  </si>
  <si>
    <t>.6.15</t>
    <phoneticPr fontId="9"/>
  </si>
  <si>
    <t>.5.15</t>
    <phoneticPr fontId="9"/>
  </si>
  <si>
    <t>.9.1</t>
    <phoneticPr fontId="9"/>
  </si>
  <si>
    <t>昭和</t>
    <rPh sb="0" eb="2">
      <t>ショウワ</t>
    </rPh>
    <phoneticPr fontId="9"/>
  </si>
  <si>
    <t>-</t>
    <phoneticPr fontId="9"/>
  </si>
  <si>
    <t>従業者数</t>
    <rPh sb="0" eb="1">
      <t>ジュウ</t>
    </rPh>
    <rPh sb="1" eb="4">
      <t>ギョウシャスウ</t>
    </rPh>
    <phoneticPr fontId="9"/>
  </si>
  <si>
    <t>事業所数</t>
    <rPh sb="0" eb="3">
      <t>ジギョウショ</t>
    </rPh>
    <rPh sb="3" eb="4">
      <t>スウ</t>
    </rPh>
    <phoneticPr fontId="9"/>
  </si>
  <si>
    <t>1)国・地方
公共団体等</t>
    <phoneticPr fontId="4"/>
  </si>
  <si>
    <t>民営</t>
    <rPh sb="0" eb="2">
      <t>ミンエイ</t>
    </rPh>
    <phoneticPr fontId="4"/>
  </si>
  <si>
    <r>
      <t xml:space="preserve">公務
</t>
    </r>
    <r>
      <rPr>
        <sz val="8"/>
        <color theme="1"/>
        <rFont val="游ゴシック"/>
        <family val="3"/>
        <charset val="128"/>
        <scheme val="minor"/>
      </rPr>
      <t>(他に分類されないもの)</t>
    </r>
    <rPh sb="0" eb="2">
      <t>コウム</t>
    </rPh>
    <rPh sb="4" eb="5">
      <t>タ</t>
    </rPh>
    <rPh sb="6" eb="8">
      <t>ブンルイ</t>
    </rPh>
    <phoneticPr fontId="4"/>
  </si>
  <si>
    <r>
      <t xml:space="preserve">サービス業
</t>
    </r>
    <r>
      <rPr>
        <sz val="8"/>
        <color theme="1"/>
        <rFont val="游ゴシック"/>
        <family val="3"/>
        <charset val="128"/>
        <scheme val="minor"/>
      </rPr>
      <t>(他に分類されないもの)</t>
    </r>
    <rPh sb="4" eb="5">
      <t>ギョウ</t>
    </rPh>
    <phoneticPr fontId="4"/>
  </si>
  <si>
    <t>複合サービス事業</t>
    <rPh sb="0" eb="2">
      <t>フクゴウ</t>
    </rPh>
    <rPh sb="6" eb="8">
      <t>ジギョウ</t>
    </rPh>
    <phoneticPr fontId="4"/>
  </si>
  <si>
    <t>教育,学習支援業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4"/>
  </si>
  <si>
    <t>医療,福祉</t>
    <rPh sb="0" eb="2">
      <t>イリョウ</t>
    </rPh>
    <rPh sb="3" eb="5">
      <t>フクシ</t>
    </rPh>
    <phoneticPr fontId="4"/>
  </si>
  <si>
    <t>飲食店,宿泊業</t>
    <rPh sb="0" eb="3">
      <t>インショクテン</t>
    </rPh>
    <rPh sb="4" eb="6">
      <t>シュクハク</t>
    </rPh>
    <rPh sb="6" eb="7">
      <t>ギョウ</t>
    </rPh>
    <phoneticPr fontId="4"/>
  </si>
  <si>
    <t>不動産業</t>
    <rPh sb="0" eb="4">
      <t>フドウサンギョウ</t>
    </rPh>
    <phoneticPr fontId="4"/>
  </si>
  <si>
    <t>金融・保険業</t>
    <rPh sb="0" eb="2">
      <t>キンユウ</t>
    </rPh>
    <rPh sb="3" eb="6">
      <t>ホケンギョウ</t>
    </rPh>
    <phoneticPr fontId="4"/>
  </si>
  <si>
    <t>卸売・小売業</t>
    <rPh sb="0" eb="2">
      <t>オロシウリ</t>
    </rPh>
    <rPh sb="3" eb="6">
      <t>コウリギョウ</t>
    </rPh>
    <phoneticPr fontId="4"/>
  </si>
  <si>
    <t>運輸業</t>
    <rPh sb="0" eb="3">
      <t>ウンユギョウ</t>
    </rPh>
    <phoneticPr fontId="4"/>
  </si>
  <si>
    <t>情報通信業</t>
    <rPh sb="0" eb="2">
      <t>ジョウホウ</t>
    </rPh>
    <phoneticPr fontId="4"/>
  </si>
  <si>
    <t>電気・ガス・
熱供給･水道業</t>
    <phoneticPr fontId="9"/>
  </si>
  <si>
    <t>製  造  業</t>
  </si>
  <si>
    <t>建  設  業</t>
  </si>
  <si>
    <t>鉱　　　業</t>
  </si>
  <si>
    <t>農 林 漁 業</t>
  </si>
  <si>
    <t>経　　営　　組　　織</t>
    <rPh sb="0" eb="1">
      <t>ケイ</t>
    </rPh>
    <rPh sb="3" eb="4">
      <t>エイ</t>
    </rPh>
    <rPh sb="6" eb="7">
      <t>クミ</t>
    </rPh>
    <rPh sb="9" eb="10">
      <t>オリ</t>
    </rPh>
    <phoneticPr fontId="28"/>
  </si>
  <si>
    <t>産　　　　　　　　業　　　　　　　　大　　　　　　　　分　　　　　　　　類</t>
    <rPh sb="0" eb="10">
      <t>サンギョウ</t>
    </rPh>
    <rPh sb="18" eb="37">
      <t>ダイブンルイ</t>
    </rPh>
    <phoneticPr fontId="4"/>
  </si>
  <si>
    <t>総　　　数</t>
    <rPh sb="4" eb="5">
      <t>スウ</t>
    </rPh>
    <phoneticPr fontId="4"/>
  </si>
  <si>
    <t xml:space="preserve">【単位：事業所、人】 </t>
    <rPh sb="4" eb="6">
      <t>ジギョウ</t>
    </rPh>
    <phoneticPr fontId="28"/>
  </si>
  <si>
    <t>０２０１　産業大分類別，経営組織別事業所数及び従業者数（事業所・企業統計調査）</t>
    <rPh sb="5" eb="7">
      <t>サンギョウ</t>
    </rPh>
    <rPh sb="7" eb="10">
      <t>ダイブンルイ</t>
    </rPh>
    <rPh sb="10" eb="11">
      <t>ベツ</t>
    </rPh>
    <rPh sb="12" eb="14">
      <t>ケイエイ</t>
    </rPh>
    <rPh sb="14" eb="16">
      <t>ソシキ</t>
    </rPh>
    <rPh sb="16" eb="17">
      <t>ベツ</t>
    </rPh>
    <rPh sb="28" eb="31">
      <t>ジギョウショ</t>
    </rPh>
    <rPh sb="32" eb="34">
      <t>キギョウ</t>
    </rPh>
    <rPh sb="34" eb="36">
      <t>トウケイ</t>
    </rPh>
    <rPh sb="36" eb="38">
      <t>チョウサ</t>
    </rPh>
    <phoneticPr fontId="9"/>
  </si>
  <si>
    <t>資料　中国四国農政局統計部「島根農林水産統計年報」、農林水産省「2020年農林業センサス」</t>
    <rPh sb="0" eb="2">
      <t>シリョウ</t>
    </rPh>
    <rPh sb="3" eb="5">
      <t>チュウゴク</t>
    </rPh>
    <rPh sb="5" eb="7">
      <t>シコク</t>
    </rPh>
    <rPh sb="7" eb="10">
      <t>ノウセイキョク</t>
    </rPh>
    <rPh sb="10" eb="12">
      <t>トウケイ</t>
    </rPh>
    <rPh sb="12" eb="13">
      <t>ブ</t>
    </rPh>
    <rPh sb="14" eb="16">
      <t>シマネ</t>
    </rPh>
    <rPh sb="16" eb="18">
      <t>ノウリン</t>
    </rPh>
    <rPh sb="18" eb="20">
      <t>スイサン</t>
    </rPh>
    <rPh sb="20" eb="22">
      <t>トウケイ</t>
    </rPh>
    <rPh sb="22" eb="24">
      <t>ネンポウ</t>
    </rPh>
    <rPh sb="26" eb="28">
      <t>ノウリン</t>
    </rPh>
    <rPh sb="28" eb="31">
      <t>スイサンショウ</t>
    </rPh>
    <rPh sb="36" eb="37">
      <t>ネン</t>
    </rPh>
    <rPh sb="37" eb="40">
      <t>ノウリンギョウ</t>
    </rPh>
    <phoneticPr fontId="9"/>
  </si>
  <si>
    <t>･･･</t>
  </si>
  <si>
    <t>.2.1</t>
    <phoneticPr fontId="9"/>
  </si>
  <si>
    <t>･･･</t>
    <phoneticPr fontId="9"/>
  </si>
  <si>
    <t>第二種兼業</t>
  </si>
  <si>
    <t>第一種兼業</t>
  </si>
  <si>
    <t>専業農家</t>
  </si>
  <si>
    <t>計</t>
  </si>
  <si>
    <t>計</t>
    <rPh sb="0" eb="1">
      <t>ケイ</t>
    </rPh>
    <phoneticPr fontId="9"/>
  </si>
  <si>
    <t>自給的農家</t>
  </si>
  <si>
    <t>販  売  農  家</t>
  </si>
  <si>
    <t>総　農　家　数</t>
    <rPh sb="0" eb="1">
      <t>ソウ</t>
    </rPh>
    <phoneticPr fontId="3"/>
  </si>
  <si>
    <t>（単位：戸）</t>
    <phoneticPr fontId="9"/>
  </si>
  <si>
    <t>０３０１　農家数</t>
    <rPh sb="5" eb="7">
      <t>ノウカ</t>
    </rPh>
    <rPh sb="7" eb="8">
      <t>スウ</t>
    </rPh>
    <phoneticPr fontId="9"/>
  </si>
  <si>
    <t>資料　農林水産省「2020年農林業センサス」</t>
    <rPh sb="0" eb="2">
      <t>シリョウ</t>
    </rPh>
    <rPh sb="3" eb="5">
      <t>ノウリン</t>
    </rPh>
    <rPh sb="5" eb="8">
      <t>スイサンショウ</t>
    </rPh>
    <rPh sb="13" eb="14">
      <t>ネン</t>
    </rPh>
    <rPh sb="14" eb="17">
      <t>ノウリンギョウ</t>
    </rPh>
    <phoneticPr fontId="9"/>
  </si>
  <si>
    <t>女</t>
    <phoneticPr fontId="9"/>
  </si>
  <si>
    <t>男</t>
    <phoneticPr fontId="9"/>
  </si>
  <si>
    <t>構成比</t>
    <phoneticPr fontId="9"/>
  </si>
  <si>
    <t>うち65歳
以上の
世帯員</t>
    <phoneticPr fontId="9"/>
  </si>
  <si>
    <t>男　女　別</t>
  </si>
  <si>
    <t>総 数</t>
  </si>
  <si>
    <t>０３０２　農家世帯員（販売農家）</t>
    <phoneticPr fontId="9"/>
  </si>
  <si>
    <t>資料　中国四国農政局統計部「島根農林水産統計年報」、農林水産省「2015年農林業センサス」</t>
    <rPh sb="0" eb="2">
      <t>シリョウ</t>
    </rPh>
    <rPh sb="3" eb="5">
      <t>チュウゴク</t>
    </rPh>
    <rPh sb="5" eb="7">
      <t>シコク</t>
    </rPh>
    <rPh sb="7" eb="10">
      <t>ノウセイキョク</t>
    </rPh>
    <rPh sb="10" eb="12">
      <t>トウケイ</t>
    </rPh>
    <rPh sb="12" eb="13">
      <t>ブ</t>
    </rPh>
    <rPh sb="14" eb="16">
      <t>シマネ</t>
    </rPh>
    <rPh sb="16" eb="18">
      <t>ノウリン</t>
    </rPh>
    <rPh sb="18" eb="20">
      <t>スイサン</t>
    </rPh>
    <rPh sb="20" eb="22">
      <t>トウケイ</t>
    </rPh>
    <rPh sb="22" eb="24">
      <t>ネンポウ</t>
    </rPh>
    <rPh sb="26" eb="28">
      <t>ノウリン</t>
    </rPh>
    <rPh sb="28" eb="31">
      <t>スイサンショウ</t>
    </rPh>
    <rPh sb="36" eb="37">
      <t>ネン</t>
    </rPh>
    <rPh sb="37" eb="40">
      <t>ノウリンギョウ</t>
    </rPh>
    <phoneticPr fontId="9"/>
  </si>
  <si>
    <t>5.0ha以上</t>
  </si>
  <si>
    <t>3.0～5.0ha</t>
  </si>
  <si>
    <t>2.0～3.0ha</t>
  </si>
  <si>
    <t>1.5～2.0ha</t>
  </si>
  <si>
    <t>1.0～1.5ha</t>
  </si>
  <si>
    <t>0.5～1.0ha</t>
  </si>
  <si>
    <t>0.3～0.5ha</t>
  </si>
  <si>
    <t>0.3ha未満</t>
    <rPh sb="5" eb="7">
      <t>ミマン</t>
    </rPh>
    <phoneticPr fontId="3"/>
  </si>
  <si>
    <t>（単位：戸）</t>
    <rPh sb="1" eb="3">
      <t>タンイ</t>
    </rPh>
    <rPh sb="4" eb="5">
      <t>コ</t>
    </rPh>
    <phoneticPr fontId="9"/>
  </si>
  <si>
    <t>０３０２　経営耕地面積規模別農家数（販売農家）</t>
    <rPh sb="5" eb="7">
      <t>ケイエイ</t>
    </rPh>
    <rPh sb="7" eb="9">
      <t>コウチ</t>
    </rPh>
    <rPh sb="9" eb="11">
      <t>メンセキ</t>
    </rPh>
    <rPh sb="11" eb="14">
      <t>キボベツ</t>
    </rPh>
    <rPh sb="14" eb="16">
      <t>ノウカ</t>
    </rPh>
    <rPh sb="16" eb="17">
      <t>スウ</t>
    </rPh>
    <rPh sb="18" eb="20">
      <t>ハンバイ</t>
    </rPh>
    <rPh sb="20" eb="22">
      <t>ノウカ</t>
    </rPh>
    <phoneticPr fontId="9"/>
  </si>
  <si>
    <t>資料　中国四国農政局島根農政事務所｢島根農林水産統計年報｣　2020年農林業センサス</t>
    <rPh sb="10" eb="12">
      <t>シマネ</t>
    </rPh>
    <rPh sb="12" eb="14">
      <t>ノウセイ</t>
    </rPh>
    <rPh sb="14" eb="16">
      <t>ジム</t>
    </rPh>
    <rPh sb="16" eb="17">
      <t>ショ</t>
    </rPh>
    <rPh sb="34" eb="35">
      <t>ネン</t>
    </rPh>
    <rPh sb="35" eb="38">
      <t>ノウリンギョウ</t>
    </rPh>
    <phoneticPr fontId="2"/>
  </si>
  <si>
    <t>注　平成７年は林業について調査されなかったため掲載していない。</t>
    <rPh sb="0" eb="1">
      <t>チュウ</t>
    </rPh>
    <phoneticPr fontId="4"/>
  </si>
  <si>
    <t>.8.1</t>
    <phoneticPr fontId="9"/>
  </si>
  <si>
    <t>.1.1</t>
    <phoneticPr fontId="9"/>
  </si>
  <si>
    <t>私  有</t>
  </si>
  <si>
    <t>公  有</t>
  </si>
  <si>
    <t>独立行政
法人等</t>
    <rPh sb="0" eb="2">
      <t>ドクリツ</t>
    </rPh>
    <rPh sb="2" eb="4">
      <t>ギョウセイ</t>
    </rPh>
    <rPh sb="5" eb="7">
      <t>ホウジン</t>
    </rPh>
    <rPh sb="7" eb="8">
      <t>トウ</t>
    </rPh>
    <phoneticPr fontId="4"/>
  </si>
  <si>
    <t>森林以外
の草生地
(野草地)</t>
    <phoneticPr fontId="9"/>
  </si>
  <si>
    <t>森林面積</t>
  </si>
  <si>
    <t>民　　　　有</t>
    <rPh sb="5" eb="6">
      <t>ユウ</t>
    </rPh>
    <phoneticPr fontId="4"/>
  </si>
  <si>
    <t>国  有</t>
  </si>
  <si>
    <t>合  計</t>
  </si>
  <si>
    <t>現 況 面 積</t>
  </si>
  <si>
    <t>経 営 形 態 別 林 野 面 積</t>
  </si>
  <si>
    <t>単位　ha</t>
    <rPh sb="0" eb="2">
      <t>タンイ</t>
    </rPh>
    <phoneticPr fontId="9"/>
  </si>
  <si>
    <t>0401 林野面積</t>
    <rPh sb="5" eb="7">
      <t>リンヤ</t>
    </rPh>
    <rPh sb="7" eb="9">
      <t>メンセキ</t>
    </rPh>
    <phoneticPr fontId="9"/>
  </si>
  <si>
    <t>資料　県林業課「特用林産物関係統計資料」、農林水産省「特用林産物生産統計調査」</t>
    <rPh sb="8" eb="10">
      <t>トクヨウ</t>
    </rPh>
    <rPh sb="10" eb="12">
      <t>リンサン</t>
    </rPh>
    <rPh sb="12" eb="13">
      <t>ブツ</t>
    </rPh>
    <rPh sb="13" eb="15">
      <t>カンケイ</t>
    </rPh>
    <rPh sb="15" eb="17">
      <t>トウケイ</t>
    </rPh>
    <rPh sb="17" eb="19">
      <t>シリョウ</t>
    </rPh>
    <rPh sb="21" eb="23">
      <t>ノウリン</t>
    </rPh>
    <rPh sb="23" eb="26">
      <t>スイサンショウ</t>
    </rPh>
    <rPh sb="27" eb="29">
      <t>トクヨウ</t>
    </rPh>
    <rPh sb="29" eb="31">
      <t>リンサン</t>
    </rPh>
    <rPh sb="31" eb="32">
      <t>ブツ</t>
    </rPh>
    <rPh sb="32" eb="34">
      <t>セイサン</t>
    </rPh>
    <rPh sb="34" eb="36">
      <t>トウケイ</t>
    </rPh>
    <rPh sb="36" eb="38">
      <t>チョウサ</t>
    </rPh>
    <phoneticPr fontId="9"/>
  </si>
  <si>
    <t>…</t>
    <phoneticPr fontId="9"/>
  </si>
  <si>
    <t>葉</t>
  </si>
  <si>
    <t>根 茎</t>
  </si>
  <si>
    <t>竹酢液</t>
    <rPh sb="0" eb="3">
      <t>チクサクエキ</t>
    </rPh>
    <phoneticPr fontId="21"/>
  </si>
  <si>
    <t>木酢液</t>
    <rPh sb="0" eb="3">
      <t>モクサクエキ</t>
    </rPh>
    <phoneticPr fontId="21"/>
  </si>
  <si>
    <t>黒 炭</t>
  </si>
  <si>
    <t>白 炭</t>
  </si>
  <si>
    <t>生</t>
  </si>
  <si>
    <t>乾 燥</t>
  </si>
  <si>
    <t>エリンギ</t>
    <phoneticPr fontId="9"/>
  </si>
  <si>
    <t>ひ ら
た け</t>
    <phoneticPr fontId="9"/>
  </si>
  <si>
    <t>なめこ</t>
  </si>
  <si>
    <t>畑わさび</t>
  </si>
  <si>
    <t>水わさび</t>
  </si>
  <si>
    <t>たけのこ</t>
  </si>
  <si>
    <t>木酢液等</t>
    <rPh sb="0" eb="3">
      <t>モクサクエキ</t>
    </rPh>
    <rPh sb="3" eb="4">
      <t>トウ</t>
    </rPh>
    <phoneticPr fontId="21"/>
  </si>
  <si>
    <t>竹 材
(1000束)</t>
    <phoneticPr fontId="9"/>
  </si>
  <si>
    <t>栗</t>
  </si>
  <si>
    <t>薪
(層積㎥)</t>
    <phoneticPr fontId="9"/>
  </si>
  <si>
    <t>粉 炭</t>
  </si>
  <si>
    <t>木  炭</t>
  </si>
  <si>
    <t>しいたけ</t>
  </si>
  <si>
    <t xml:space="preserve">（単位：生産量 t (木酢液等はkℓ）） </t>
    <phoneticPr fontId="9"/>
  </si>
  <si>
    <t>0402 特用林産物生産量</t>
    <rPh sb="5" eb="7">
      <t>トクヨウ</t>
    </rPh>
    <rPh sb="7" eb="9">
      <t>リンサン</t>
    </rPh>
    <rPh sb="9" eb="10">
      <t>ブツ</t>
    </rPh>
    <rPh sb="10" eb="12">
      <t>セイサン</t>
    </rPh>
    <rPh sb="12" eb="13">
      <t>リョウ</t>
    </rPh>
    <phoneticPr fontId="9"/>
  </si>
  <si>
    <t>資料：県統計調査課「漁業センサス調査結果報告書」、農林水産省「漁業センサス報告書」（市区町村編）</t>
    <rPh sb="0" eb="2">
      <t>シリョウ</t>
    </rPh>
    <rPh sb="3" eb="4">
      <t>ケン</t>
    </rPh>
    <rPh sb="4" eb="6">
      <t>トウケイ</t>
    </rPh>
    <rPh sb="6" eb="8">
      <t>チョウサ</t>
    </rPh>
    <rPh sb="8" eb="9">
      <t>カ</t>
    </rPh>
    <rPh sb="10" eb="12">
      <t>ギョギョウ</t>
    </rPh>
    <rPh sb="16" eb="18">
      <t>チョウサ</t>
    </rPh>
    <rPh sb="18" eb="20">
      <t>ケッカ</t>
    </rPh>
    <rPh sb="20" eb="23">
      <t>ホウコクショ</t>
    </rPh>
    <rPh sb="25" eb="27">
      <t>ノウリン</t>
    </rPh>
    <rPh sb="27" eb="30">
      <t>スイサンショウ</t>
    </rPh>
    <rPh sb="31" eb="33">
      <t>ギョギョウ</t>
    </rPh>
    <rPh sb="37" eb="40">
      <t>ホウコクショ</t>
    </rPh>
    <rPh sb="42" eb="44">
      <t>シク</t>
    </rPh>
    <rPh sb="44" eb="46">
      <t>チョウソン</t>
    </rPh>
    <rPh sb="46" eb="47">
      <t>ヘン</t>
    </rPh>
    <phoneticPr fontId="9"/>
  </si>
  <si>
    <t>　　　この変更に伴い、島根県における平成20年の「1t未満」の数値を、883→174へ修正している。</t>
    <rPh sb="5" eb="7">
      <t>ヘンコウ</t>
    </rPh>
    <rPh sb="8" eb="9">
      <t>トモナ</t>
    </rPh>
    <rPh sb="11" eb="13">
      <t>シマネ</t>
    </rPh>
    <rPh sb="13" eb="14">
      <t>ケン</t>
    </rPh>
    <rPh sb="18" eb="20">
      <t>ヘイセイ</t>
    </rPh>
    <rPh sb="22" eb="23">
      <t>ネン</t>
    </rPh>
    <rPh sb="27" eb="29">
      <t>ミマン</t>
    </rPh>
    <rPh sb="31" eb="33">
      <t>スウチ</t>
    </rPh>
    <rPh sb="43" eb="45">
      <t>シュウセイ</t>
    </rPh>
    <phoneticPr fontId="9"/>
  </si>
  <si>
    <t>注２　平成20年調査から、経営体階層区分に「船外機付漁船」が新設された（以前は「1t未満」に含め計上）。</t>
    <rPh sb="0" eb="1">
      <t>チュウ</t>
    </rPh>
    <rPh sb="3" eb="5">
      <t>ヘイセイ</t>
    </rPh>
    <rPh sb="7" eb="8">
      <t>ネン</t>
    </rPh>
    <rPh sb="8" eb="10">
      <t>チョウサ</t>
    </rPh>
    <rPh sb="13" eb="15">
      <t>ケイエイ</t>
    </rPh>
    <rPh sb="15" eb="16">
      <t>タイ</t>
    </rPh>
    <rPh sb="16" eb="18">
      <t>カイソウ</t>
    </rPh>
    <rPh sb="18" eb="20">
      <t>クブン</t>
    </rPh>
    <rPh sb="22" eb="25">
      <t>センガイキ</t>
    </rPh>
    <rPh sb="25" eb="26">
      <t>ヅケ</t>
    </rPh>
    <rPh sb="26" eb="28">
      <t>ギョセン</t>
    </rPh>
    <rPh sb="30" eb="32">
      <t>シンセツ</t>
    </rPh>
    <rPh sb="36" eb="38">
      <t>イゼン</t>
    </rPh>
    <rPh sb="48" eb="50">
      <t>ケイジョウ</t>
    </rPh>
    <phoneticPr fontId="17"/>
  </si>
  <si>
    <t>注１　平成20年調査から、経営体階層区分から「地びき網」が削除された。</t>
    <rPh sb="0" eb="1">
      <t>チュウ</t>
    </rPh>
    <rPh sb="3" eb="5">
      <t>ヘイセイ</t>
    </rPh>
    <rPh sb="7" eb="8">
      <t>ネン</t>
    </rPh>
    <rPh sb="8" eb="10">
      <t>チョウサ</t>
    </rPh>
    <rPh sb="13" eb="15">
      <t>ケイエイ</t>
    </rPh>
    <rPh sb="15" eb="16">
      <t>タイ</t>
    </rPh>
    <rPh sb="16" eb="18">
      <t>カイソウ</t>
    </rPh>
    <rPh sb="18" eb="20">
      <t>クブン</t>
    </rPh>
    <rPh sb="23" eb="24">
      <t>チ</t>
    </rPh>
    <rPh sb="26" eb="27">
      <t>アミ</t>
    </rPh>
    <rPh sb="29" eb="31">
      <t>サクジョ</t>
    </rPh>
    <phoneticPr fontId="17"/>
  </si>
  <si>
    <t xml:space="preserve"> -</t>
  </si>
  <si>
    <t>島　　根　　県</t>
    <rPh sb="0" eb="1">
      <t>シマ</t>
    </rPh>
    <rPh sb="3" eb="4">
      <t>ネ</t>
    </rPh>
    <rPh sb="6" eb="7">
      <t>ケン</t>
    </rPh>
    <phoneticPr fontId="9"/>
  </si>
  <si>
    <t xml:space="preserve">            -</t>
  </si>
  <si>
    <t>江　　津　　市</t>
    <rPh sb="0" eb="1">
      <t>エ</t>
    </rPh>
    <rPh sb="3" eb="4">
      <t>ツ</t>
    </rPh>
    <rPh sb="6" eb="7">
      <t>シ</t>
    </rPh>
    <phoneticPr fontId="9"/>
  </si>
  <si>
    <t>100t以上</t>
  </si>
  <si>
    <t>30～100t</t>
  </si>
  <si>
    <t>10～30t</t>
  </si>
  <si>
    <t>5～10t</t>
  </si>
  <si>
    <t>3～5t</t>
  </si>
  <si>
    <t>1～3t</t>
  </si>
  <si>
    <t>1t未満</t>
  </si>
  <si>
    <t>動       力      船      使     用</t>
  </si>
  <si>
    <t>船外機付漁船</t>
    <phoneticPr fontId="9"/>
  </si>
  <si>
    <t>無動力船</t>
  </si>
  <si>
    <t>海面養殖</t>
  </si>
  <si>
    <t>地びき網</t>
  </si>
  <si>
    <t>定置網</t>
  </si>
  <si>
    <t>漁　　　　　船　　　　　使　　　　　用</t>
  </si>
  <si>
    <r>
      <t>漁</t>
    </r>
    <r>
      <rPr>
        <sz val="11"/>
        <color theme="1"/>
        <rFont val="游ゴシック"/>
        <family val="3"/>
        <charset val="128"/>
        <scheme val="minor"/>
      </rPr>
      <t xml:space="preserve"> </t>
    </r>
    <r>
      <rPr>
        <sz val="11"/>
        <rFont val="游ゴシック"/>
        <family val="3"/>
        <charset val="128"/>
        <scheme val="minor"/>
      </rPr>
      <t xml:space="preserve">  船　</t>
    </r>
    <r>
      <rPr>
        <sz val="11"/>
        <color theme="1"/>
        <rFont val="游ゴシック"/>
        <family val="3"/>
        <charset val="128"/>
        <scheme val="minor"/>
      </rPr>
      <t xml:space="preserve">     
</t>
    </r>
    <r>
      <rPr>
        <sz val="11"/>
        <rFont val="游ゴシック"/>
        <family val="3"/>
        <charset val="128"/>
        <scheme val="minor"/>
      </rPr>
      <t>非使用</t>
    </r>
    <phoneticPr fontId="17"/>
  </si>
  <si>
    <r>
      <t>官</t>
    </r>
    <r>
      <rPr>
        <sz val="11"/>
        <color theme="1"/>
        <rFont val="游ゴシック"/>
        <family val="3"/>
        <charset val="128"/>
        <scheme val="minor"/>
      </rPr>
      <t xml:space="preserve"> </t>
    </r>
    <r>
      <rPr>
        <sz val="11"/>
        <rFont val="游ゴシック"/>
        <family val="3"/>
        <charset val="128"/>
        <scheme val="minor"/>
      </rPr>
      <t xml:space="preserve">  庁</t>
    </r>
    <r>
      <rPr>
        <sz val="11"/>
        <color theme="1"/>
        <rFont val="游ゴシック"/>
        <family val="3"/>
        <charset val="128"/>
        <scheme val="minor"/>
      </rPr>
      <t xml:space="preserve">     
学   校     
試験場</t>
    </r>
    <phoneticPr fontId="17"/>
  </si>
  <si>
    <t>その他</t>
    <phoneticPr fontId="17"/>
  </si>
  <si>
    <t>共同経営</t>
  </si>
  <si>
    <r>
      <t>漁</t>
    </r>
    <r>
      <rPr>
        <sz val="11"/>
        <color theme="1"/>
        <rFont val="游ゴシック"/>
        <family val="3"/>
        <charset val="128"/>
        <scheme val="minor"/>
      </rPr>
      <t xml:space="preserve">  </t>
    </r>
    <r>
      <rPr>
        <sz val="11"/>
        <rFont val="游ゴシック"/>
        <family val="3"/>
        <charset val="128"/>
        <scheme val="minor"/>
      </rPr>
      <t xml:space="preserve">  業</t>
    </r>
    <r>
      <rPr>
        <sz val="11"/>
        <color theme="1"/>
        <rFont val="游ゴシック"/>
        <family val="3"/>
        <charset val="128"/>
        <scheme val="minor"/>
      </rPr>
      <t xml:space="preserve">       
</t>
    </r>
    <r>
      <rPr>
        <sz val="11"/>
        <rFont val="游ゴシック"/>
        <family val="3"/>
        <charset val="128"/>
        <scheme val="minor"/>
      </rPr>
      <t>生産組合</t>
    </r>
    <phoneticPr fontId="17"/>
  </si>
  <si>
    <t>漁    業          
協同組合</t>
    <phoneticPr fontId="17"/>
  </si>
  <si>
    <t>会  社</t>
  </si>
  <si>
    <t>個  人</t>
  </si>
  <si>
    <t>総  数</t>
  </si>
  <si>
    <t xml:space="preserve">   経　　　　　　営　　　　　　体　　　　　　階　　　　　　層</t>
  </si>
  <si>
    <t>経　　　　営　　　　組　　　　織</t>
    <phoneticPr fontId="17"/>
  </si>
  <si>
    <t>0501 組織及び階層別漁業経営体数</t>
    <phoneticPr fontId="9"/>
  </si>
  <si>
    <t>資料　県水産課</t>
    <rPh sb="4" eb="6">
      <t>スイサン</t>
    </rPh>
    <rPh sb="6" eb="7">
      <t>カ</t>
    </rPh>
    <phoneticPr fontId="3"/>
  </si>
  <si>
    <t>注　平成１５年１２月３１日以前の淡水面のデータは江津市及び桜江町の合計値を表章している。</t>
    <rPh sb="0" eb="1">
      <t>チュウ</t>
    </rPh>
    <rPh sb="2" eb="4">
      <t>ヘイセイ</t>
    </rPh>
    <rPh sb="6" eb="7">
      <t>ネン</t>
    </rPh>
    <rPh sb="9" eb="10">
      <t>ガツ</t>
    </rPh>
    <rPh sb="12" eb="13">
      <t>ニチ</t>
    </rPh>
    <rPh sb="13" eb="15">
      <t>イゼン</t>
    </rPh>
    <rPh sb="24" eb="27">
      <t>ゴウツシ</t>
    </rPh>
    <rPh sb="27" eb="28">
      <t>オヨ</t>
    </rPh>
    <rPh sb="29" eb="31">
      <t>サクラエ</t>
    </rPh>
    <rPh sb="31" eb="32">
      <t>チョウ</t>
    </rPh>
    <rPh sb="33" eb="36">
      <t>ゴウケイチ</t>
    </rPh>
    <rPh sb="37" eb="38">
      <t>ヒョウ</t>
    </rPh>
    <rPh sb="38" eb="39">
      <t>ショウ</t>
    </rPh>
    <phoneticPr fontId="3"/>
  </si>
  <si>
    <t>総トン数</t>
  </si>
  <si>
    <t>隻数</t>
  </si>
  <si>
    <t>隻 数</t>
  </si>
  <si>
    <t>5 ～ 10</t>
  </si>
  <si>
    <t>5 t 未 満</t>
  </si>
  <si>
    <t>100 t 以 上</t>
  </si>
  <si>
    <t>50 ～ 100</t>
  </si>
  <si>
    <t>20 ～ 50</t>
  </si>
  <si>
    <t>10 ～ 20</t>
  </si>
  <si>
    <t>無動力漁船</t>
  </si>
  <si>
    <t>動　　　　　　　力　　　　　　　漁　　　　　　　船</t>
  </si>
  <si>
    <t>総      数</t>
  </si>
  <si>
    <t>淡　　　　　　　　　　水　　　　　　　　　　面</t>
    <rPh sb="0" eb="1">
      <t>タン</t>
    </rPh>
    <rPh sb="11" eb="12">
      <t>スイ</t>
    </rPh>
    <rPh sb="22" eb="23">
      <t>メン</t>
    </rPh>
    <phoneticPr fontId="9"/>
  </si>
  <si>
    <t>海　　　　　　　　　　水　　　　　　　　　　 　面</t>
    <phoneticPr fontId="9"/>
  </si>
  <si>
    <t>（単位：隻，ｔ）</t>
    <rPh sb="1" eb="3">
      <t>タンイ</t>
    </rPh>
    <rPh sb="4" eb="5">
      <t>セキ</t>
    </rPh>
    <phoneticPr fontId="9"/>
  </si>
  <si>
    <t>【各年12月31日現在】</t>
    <rPh sb="1" eb="3">
      <t>カクネン</t>
    </rPh>
    <rPh sb="5" eb="6">
      <t>ガツ</t>
    </rPh>
    <rPh sb="8" eb="9">
      <t>ニチ</t>
    </rPh>
    <rPh sb="9" eb="11">
      <t>ゲンザイ</t>
    </rPh>
    <phoneticPr fontId="9"/>
  </si>
  <si>
    <t>0502 漁船数等</t>
    <rPh sb="5" eb="7">
      <t>ギョセン</t>
    </rPh>
    <rPh sb="8" eb="9">
      <t>トウ</t>
    </rPh>
    <phoneticPr fontId="9"/>
  </si>
  <si>
    <t>資料　農林水産省「海面漁業生産統計調査」</t>
    <rPh sb="3" eb="5">
      <t>ノウリン</t>
    </rPh>
    <rPh sb="5" eb="7">
      <t>スイサン</t>
    </rPh>
    <rPh sb="7" eb="8">
      <t>ショウ</t>
    </rPh>
    <rPh sb="9" eb="11">
      <t>カイメン</t>
    </rPh>
    <rPh sb="11" eb="13">
      <t>ギョギョウ</t>
    </rPh>
    <rPh sb="13" eb="15">
      <t>セイサン</t>
    </rPh>
    <rPh sb="15" eb="17">
      <t>トウケイ</t>
    </rPh>
    <rPh sb="17" eb="19">
      <t>チョウサ</t>
    </rPh>
    <phoneticPr fontId="3"/>
  </si>
  <si>
    <t>注　　 令和元年から市町村別には調査されなくなった。</t>
    <rPh sb="0" eb="1">
      <t>チュウ</t>
    </rPh>
    <rPh sb="4" eb="6">
      <t>レイワ</t>
    </rPh>
    <rPh sb="6" eb="8">
      <t>ガンネン</t>
    </rPh>
    <rPh sb="10" eb="13">
      <t>シチョウソン</t>
    </rPh>
    <rPh sb="13" eb="14">
      <t>ベツ</t>
    </rPh>
    <rPh sb="16" eb="18">
      <t>チョウサ</t>
    </rPh>
    <phoneticPr fontId="9"/>
  </si>
  <si>
    <t>元</t>
    <rPh sb="0" eb="1">
      <t>モト</t>
    </rPh>
    <phoneticPr fontId="9"/>
  </si>
  <si>
    <t>（単位：t）</t>
    <rPh sb="1" eb="3">
      <t>タンイ</t>
    </rPh>
    <phoneticPr fontId="9"/>
  </si>
  <si>
    <t>0503 海面漁業漁獲量（属人）</t>
    <rPh sb="5" eb="7">
      <t>カイメン</t>
    </rPh>
    <rPh sb="7" eb="9">
      <t>ギョギョウ</t>
    </rPh>
    <rPh sb="9" eb="11">
      <t>ギョカク</t>
    </rPh>
    <rPh sb="11" eb="12">
      <t>リョウ</t>
    </rPh>
    <rPh sb="13" eb="15">
      <t>ゾクジン</t>
    </rPh>
    <phoneticPr fontId="9"/>
  </si>
  <si>
    <t>資料：経済産業省「工業統計調査」、総務省・経済産業省「平成28年経済センサス－活動調査（産業別集計）」</t>
    <rPh sb="0" eb="2">
      <t>シリョウ</t>
    </rPh>
    <rPh sb="3" eb="5">
      <t>ケイザイ</t>
    </rPh>
    <rPh sb="5" eb="7">
      <t>サンギョウ</t>
    </rPh>
    <rPh sb="7" eb="8">
      <t>ショウ</t>
    </rPh>
    <rPh sb="9" eb="11">
      <t>コウギョウ</t>
    </rPh>
    <rPh sb="11" eb="13">
      <t>トウケイ</t>
    </rPh>
    <rPh sb="13" eb="15">
      <t>チョウサ</t>
    </rPh>
    <rPh sb="17" eb="20">
      <t>ソウムショウ</t>
    </rPh>
    <rPh sb="21" eb="23">
      <t>ケイザイ</t>
    </rPh>
    <rPh sb="23" eb="26">
      <t>サンギョウショウ</t>
    </rPh>
    <rPh sb="27" eb="29">
      <t>ヘイセイ</t>
    </rPh>
    <rPh sb="31" eb="32">
      <t>ネン</t>
    </rPh>
    <rPh sb="32" eb="34">
      <t>ケイザイ</t>
    </rPh>
    <rPh sb="39" eb="41">
      <t>カツドウ</t>
    </rPh>
    <rPh sb="41" eb="43">
      <t>チョウサ</t>
    </rPh>
    <rPh sb="44" eb="46">
      <t>サンギョウ</t>
    </rPh>
    <rPh sb="46" eb="47">
      <t>ベツ</t>
    </rPh>
    <rPh sb="47" eb="49">
      <t>シュウケイ</t>
    </rPh>
    <phoneticPr fontId="9"/>
  </si>
  <si>
    <t>2）現金給与額、原材料等の使用額、製造品出荷額等、付加価値額（以下、現金給与総額外という。）は表示塩年における1年間の数値である。また、平成27年の現金給与総額外の数値には「平成28年経済センサス－活動調査」における個人経営調査票による調査分を含めない。</t>
    <rPh sb="2" eb="4">
      <t>ゲンキン</t>
    </rPh>
    <rPh sb="4" eb="6">
      <t>キュウヨ</t>
    </rPh>
    <rPh sb="6" eb="7">
      <t>ガク</t>
    </rPh>
    <rPh sb="8" eb="11">
      <t>ゲンザイリョウ</t>
    </rPh>
    <rPh sb="11" eb="12">
      <t>トウ</t>
    </rPh>
    <phoneticPr fontId="9"/>
  </si>
  <si>
    <t>1）事業所数、従業者数は、平成26年（平成23年を除く）いぜんでは表示年の12月31日現在、平成27年以降では表示年の翌年の6月1日現在の数値である。</t>
    <rPh sb="2" eb="5">
      <t>ジギョウショ</t>
    </rPh>
    <rPh sb="5" eb="6">
      <t>スウ</t>
    </rPh>
    <rPh sb="7" eb="8">
      <t>ジュウ</t>
    </rPh>
    <rPh sb="8" eb="11">
      <t>ギョウシャスウ</t>
    </rPh>
    <rPh sb="13" eb="15">
      <t>ヘイセイ</t>
    </rPh>
    <rPh sb="17" eb="18">
      <t>ネン</t>
    </rPh>
    <rPh sb="19" eb="21">
      <t>ヘイセイ</t>
    </rPh>
    <rPh sb="23" eb="24">
      <t>ネン</t>
    </rPh>
    <rPh sb="25" eb="26">
      <t>ノゾ</t>
    </rPh>
    <rPh sb="33" eb="35">
      <t>ヒョウジ</t>
    </rPh>
    <rPh sb="35" eb="36">
      <t>ネン</t>
    </rPh>
    <rPh sb="39" eb="40">
      <t>ガツ</t>
    </rPh>
    <rPh sb="42" eb="43">
      <t>ニチ</t>
    </rPh>
    <rPh sb="43" eb="45">
      <t>ゲンザイ</t>
    </rPh>
    <rPh sb="46" eb="48">
      <t>ヘイセイ</t>
    </rPh>
    <rPh sb="50" eb="51">
      <t>ネン</t>
    </rPh>
    <rPh sb="51" eb="53">
      <t>イコウ</t>
    </rPh>
    <rPh sb="55" eb="57">
      <t>ヒョウジ</t>
    </rPh>
    <rPh sb="57" eb="58">
      <t>ネン</t>
    </rPh>
    <rPh sb="59" eb="61">
      <t>ヨクネン</t>
    </rPh>
    <rPh sb="63" eb="64">
      <t>ガツ</t>
    </rPh>
    <rPh sb="65" eb="66">
      <t>ニチ</t>
    </rPh>
    <rPh sb="66" eb="68">
      <t>ゲンザイ</t>
    </rPh>
    <rPh sb="69" eb="71">
      <t>スウチ</t>
    </rPh>
    <phoneticPr fontId="9"/>
  </si>
  <si>
    <t>平成27年は、平成28年経済センサス-活動調査（H28.6.1）の産業別集計による数値である。</t>
    <rPh sb="0" eb="2">
      <t>ヘイセイ</t>
    </rPh>
    <rPh sb="4" eb="5">
      <t>ネン</t>
    </rPh>
    <rPh sb="7" eb="9">
      <t>ヘイセイ</t>
    </rPh>
    <rPh sb="11" eb="12">
      <t>ネン</t>
    </rPh>
    <rPh sb="12" eb="14">
      <t>ケイザイ</t>
    </rPh>
    <rPh sb="19" eb="21">
      <t>カツドウ</t>
    </rPh>
    <rPh sb="21" eb="23">
      <t>チョウサ</t>
    </rPh>
    <rPh sb="33" eb="35">
      <t>サンギョウ</t>
    </rPh>
    <rPh sb="35" eb="36">
      <t>ベツ</t>
    </rPh>
    <rPh sb="36" eb="38">
      <t>シュウケイ</t>
    </rPh>
    <rPh sb="41" eb="43">
      <t>スウチ</t>
    </rPh>
    <phoneticPr fontId="9"/>
  </si>
  <si>
    <t>平成15年以前の数値は、江津市及び桜江町の数値を合算して表章している。</t>
    <rPh sb="0" eb="2">
      <t>ヘイセイ</t>
    </rPh>
    <rPh sb="4" eb="7">
      <t>ネンイゼン</t>
    </rPh>
    <rPh sb="8" eb="10">
      <t>スウチ</t>
    </rPh>
    <rPh sb="12" eb="15">
      <t>ゴウツシ</t>
    </rPh>
    <rPh sb="15" eb="16">
      <t>オヨ</t>
    </rPh>
    <rPh sb="17" eb="19">
      <t>サクラエ</t>
    </rPh>
    <rPh sb="19" eb="20">
      <t>チョウ</t>
    </rPh>
    <rPh sb="21" eb="23">
      <t>スウチ</t>
    </rPh>
    <rPh sb="24" eb="26">
      <t>ガッサン</t>
    </rPh>
    <rPh sb="28" eb="29">
      <t>ヒョウ</t>
    </rPh>
    <rPh sb="29" eb="30">
      <t>ショウ</t>
    </rPh>
    <phoneticPr fontId="9"/>
  </si>
  <si>
    <t>注</t>
    <rPh sb="0" eb="1">
      <t>チュウ</t>
    </rPh>
    <phoneticPr fontId="9"/>
  </si>
  <si>
    <t>島根県に
占める割合
（％）</t>
    <rPh sb="0" eb="3">
      <t>シマネケン</t>
    </rPh>
    <rPh sb="5" eb="6">
      <t>シ</t>
    </rPh>
    <rPh sb="8" eb="10">
      <t>ワリアイ</t>
    </rPh>
    <phoneticPr fontId="9"/>
  </si>
  <si>
    <t>島根県</t>
    <rPh sb="0" eb="3">
      <t>シマネケン</t>
    </rPh>
    <phoneticPr fontId="9"/>
  </si>
  <si>
    <t>江津市</t>
    <rPh sb="0" eb="3">
      <t>ゴウツシ</t>
    </rPh>
    <phoneticPr fontId="9"/>
  </si>
  <si>
    <t>付加価値額
（万円）</t>
    <rPh sb="0" eb="2">
      <t>フカ</t>
    </rPh>
    <rPh sb="2" eb="4">
      <t>カチ</t>
    </rPh>
    <rPh sb="4" eb="5">
      <t>ガク</t>
    </rPh>
    <rPh sb="7" eb="9">
      <t>マンエン</t>
    </rPh>
    <phoneticPr fontId="9"/>
  </si>
  <si>
    <t>原材料使用額等
（万円）</t>
    <rPh sb="0" eb="3">
      <t>ゲンザイリョウ</t>
    </rPh>
    <rPh sb="3" eb="5">
      <t>シヨウ</t>
    </rPh>
    <rPh sb="5" eb="7">
      <t>ガクトウ</t>
    </rPh>
    <rPh sb="9" eb="11">
      <t>マンエン</t>
    </rPh>
    <phoneticPr fontId="9"/>
  </si>
  <si>
    <t>現金給与総額
（万円）</t>
    <rPh sb="0" eb="2">
      <t>ゲンキン</t>
    </rPh>
    <rPh sb="2" eb="4">
      <t>キュウヨ</t>
    </rPh>
    <rPh sb="4" eb="6">
      <t>ソウガク</t>
    </rPh>
    <rPh sb="8" eb="10">
      <t>マンエン</t>
    </rPh>
    <phoneticPr fontId="9"/>
  </si>
  <si>
    <t>製造品出荷額等
（万円）</t>
    <rPh sb="0" eb="3">
      <t>セイゾウヒン</t>
    </rPh>
    <rPh sb="3" eb="5">
      <t>シュッカ</t>
    </rPh>
    <rPh sb="5" eb="7">
      <t>ガクトウ</t>
    </rPh>
    <rPh sb="9" eb="11">
      <t>マンエン</t>
    </rPh>
    <phoneticPr fontId="9"/>
  </si>
  <si>
    <t>0601 事業所数，従業者数，製造品出荷額等，現金給与総額，原材料使用額，付加価値額（従業者４人以上の事業所）</t>
    <rPh sb="5" eb="8">
      <t>ジギョウショ</t>
    </rPh>
    <rPh sb="8" eb="9">
      <t>スウ</t>
    </rPh>
    <rPh sb="10" eb="11">
      <t>ジュウ</t>
    </rPh>
    <rPh sb="11" eb="14">
      <t>ギョウシャスウ</t>
    </rPh>
    <rPh sb="15" eb="18">
      <t>セイゾウヒン</t>
    </rPh>
    <rPh sb="18" eb="20">
      <t>シュッカ</t>
    </rPh>
    <rPh sb="20" eb="22">
      <t>ガクトウ</t>
    </rPh>
    <rPh sb="23" eb="25">
      <t>ゲンキン</t>
    </rPh>
    <rPh sb="25" eb="27">
      <t>キュウヨ</t>
    </rPh>
    <rPh sb="27" eb="29">
      <t>ソウガク</t>
    </rPh>
    <rPh sb="30" eb="33">
      <t>ゲンザイリョウ</t>
    </rPh>
    <rPh sb="33" eb="35">
      <t>シヨウ</t>
    </rPh>
    <rPh sb="35" eb="36">
      <t>ガク</t>
    </rPh>
    <rPh sb="37" eb="39">
      <t>フカ</t>
    </rPh>
    <rPh sb="39" eb="41">
      <t>カチ</t>
    </rPh>
    <rPh sb="41" eb="42">
      <t>ガク</t>
    </rPh>
    <rPh sb="43" eb="46">
      <t>ジュウギョウシャ</t>
    </rPh>
    <rPh sb="47" eb="50">
      <t>ニンイジョウ</t>
    </rPh>
    <rPh sb="51" eb="54">
      <t>ジギョウショ</t>
    </rPh>
    <phoneticPr fontId="17"/>
  </si>
  <si>
    <t>資料　経済産業省「工業統計調査」、総務省・経済産業省「平成28年経済センサス－活動調査（産業別集計）」</t>
    <rPh sb="13" eb="15">
      <t>チョウサ</t>
    </rPh>
    <phoneticPr fontId="9"/>
  </si>
  <si>
    <t>　　 事業所数、従業者数は、平成26年以前では表示年の12月31日現在、平成27年以降では表示年の翌年の6月1日現在の数値である。</t>
    <rPh sb="3" eb="6">
      <t>ジギョウショ</t>
    </rPh>
    <rPh sb="6" eb="7">
      <t>スウ</t>
    </rPh>
    <rPh sb="8" eb="9">
      <t>ジュウ</t>
    </rPh>
    <rPh sb="9" eb="12">
      <t>ギョウシャスウ</t>
    </rPh>
    <rPh sb="14" eb="16">
      <t>ヘイセイ</t>
    </rPh>
    <rPh sb="18" eb="19">
      <t>ネン</t>
    </rPh>
    <rPh sb="19" eb="21">
      <t>イゼン</t>
    </rPh>
    <rPh sb="23" eb="25">
      <t>ヒョウジ</t>
    </rPh>
    <rPh sb="25" eb="26">
      <t>ネン</t>
    </rPh>
    <rPh sb="29" eb="30">
      <t>ガツ</t>
    </rPh>
    <rPh sb="32" eb="33">
      <t>ニチ</t>
    </rPh>
    <rPh sb="33" eb="35">
      <t>ゲンザイ</t>
    </rPh>
    <rPh sb="36" eb="38">
      <t>ヘイセイ</t>
    </rPh>
    <rPh sb="40" eb="41">
      <t>ネン</t>
    </rPh>
    <rPh sb="41" eb="43">
      <t>イコウ</t>
    </rPh>
    <rPh sb="45" eb="47">
      <t>ヒョウジ</t>
    </rPh>
    <rPh sb="47" eb="48">
      <t>ネン</t>
    </rPh>
    <rPh sb="49" eb="51">
      <t>ヨクトシ</t>
    </rPh>
    <rPh sb="53" eb="54">
      <t>ガツ</t>
    </rPh>
    <rPh sb="55" eb="56">
      <t>ニチ</t>
    </rPh>
    <rPh sb="56" eb="58">
      <t>ゲンザイ</t>
    </rPh>
    <rPh sb="59" eb="61">
      <t>スウチ</t>
    </rPh>
    <phoneticPr fontId="9"/>
  </si>
  <si>
    <t>注　平成27年は、「平成28年経済センサス-活動調査（H28.6.1）」の産業別集計による数値である。</t>
    <rPh sb="2" eb="4">
      <t>ヘイセイ</t>
    </rPh>
    <rPh sb="6" eb="7">
      <t>ネン</t>
    </rPh>
    <rPh sb="10" eb="12">
      <t>ヘイセイ</t>
    </rPh>
    <rPh sb="14" eb="15">
      <t>ネン</t>
    </rPh>
    <rPh sb="15" eb="17">
      <t>ケイザイ</t>
    </rPh>
    <rPh sb="22" eb="24">
      <t>カツドウ</t>
    </rPh>
    <rPh sb="24" eb="26">
      <t>チョウサ</t>
    </rPh>
    <rPh sb="37" eb="39">
      <t>サンギョウ</t>
    </rPh>
    <rPh sb="39" eb="40">
      <t>ベツ</t>
    </rPh>
    <rPh sb="40" eb="42">
      <t>シュウケイ</t>
    </rPh>
    <rPh sb="45" eb="47">
      <t>スウチ</t>
    </rPh>
    <phoneticPr fontId="9"/>
  </si>
  <si>
    <t>32   その他の製造業</t>
  </si>
  <si>
    <t>31   輸送用機械器具製造業</t>
  </si>
  <si>
    <t>30   情報通信機械器具製造業</t>
  </si>
  <si>
    <t>29   電気機械器具製造業</t>
  </si>
  <si>
    <t>28   電子部品・デバイス・電子回路製造業</t>
  </si>
  <si>
    <t>27   業務用機械器具製造業</t>
  </si>
  <si>
    <t>26   生産用機械器具製造業</t>
  </si>
  <si>
    <t>25   はん用機械器具製造業</t>
  </si>
  <si>
    <t>24   金属製品製造業</t>
  </si>
  <si>
    <t>23   非鉄金属製造業</t>
  </si>
  <si>
    <t>22   鉄鋼業</t>
  </si>
  <si>
    <t>21   窯業・土石製品製造業</t>
  </si>
  <si>
    <t>20   なめし革・同製品・毛皮製造業</t>
  </si>
  <si>
    <t>19   ゴム製品製造業</t>
  </si>
  <si>
    <t>18   プラスチック製品製造業（別掲を除く）</t>
  </si>
  <si>
    <t>17   石油製品・石炭製品製造業</t>
  </si>
  <si>
    <t>16   化学工業</t>
  </si>
  <si>
    <t>15   印刷・同関連業</t>
  </si>
  <si>
    <t>14   パルプ・紙・紙加工品製造業</t>
  </si>
  <si>
    <t>13   家具・装備品製造業</t>
  </si>
  <si>
    <t>12   木材・木製品製造業（家具を除く）</t>
  </si>
  <si>
    <t>11   繊維工業</t>
  </si>
  <si>
    <t>10   飲料・たばこ・飼料製造業</t>
  </si>
  <si>
    <t>09   食料品製造業</t>
  </si>
  <si>
    <t>0602 産業中分類別事業所数及び従業者数の割合（従業者４人以上の事業所）</t>
    <rPh sb="5" eb="7">
      <t>サンギョウ</t>
    </rPh>
    <rPh sb="7" eb="8">
      <t>チュウ</t>
    </rPh>
    <rPh sb="8" eb="10">
      <t>ブンルイ</t>
    </rPh>
    <rPh sb="10" eb="11">
      <t>ベツ</t>
    </rPh>
    <rPh sb="11" eb="14">
      <t>ジギョウショ</t>
    </rPh>
    <rPh sb="14" eb="15">
      <t>スウ</t>
    </rPh>
    <rPh sb="15" eb="16">
      <t>オヨ</t>
    </rPh>
    <rPh sb="17" eb="18">
      <t>ジュウ</t>
    </rPh>
    <rPh sb="18" eb="21">
      <t>ギョウシャスウ</t>
    </rPh>
    <rPh sb="22" eb="24">
      <t>ワリアイ</t>
    </rPh>
    <rPh sb="25" eb="28">
      <t>ジュウギョウシャ</t>
    </rPh>
    <rPh sb="29" eb="32">
      <t>ニンイジョウ</t>
    </rPh>
    <rPh sb="33" eb="36">
      <t>ジギョウショ</t>
    </rPh>
    <phoneticPr fontId="17"/>
  </si>
  <si>
    <t>資料　　中国電力株式会社　県企業局施設課　県河川課　小水力発電協会</t>
    <rPh sb="13" eb="14">
      <t>ケン</t>
    </rPh>
    <rPh sb="14" eb="16">
      <t>キギョウ</t>
    </rPh>
    <rPh sb="16" eb="17">
      <t>キョク</t>
    </rPh>
    <rPh sb="17" eb="20">
      <t>シセツカ</t>
    </rPh>
    <rPh sb="21" eb="22">
      <t>ケン</t>
    </rPh>
    <rPh sb="22" eb="24">
      <t>カセン</t>
    </rPh>
    <rPh sb="24" eb="25">
      <t>カ</t>
    </rPh>
    <rPh sb="26" eb="27">
      <t>ショウ</t>
    </rPh>
    <rPh sb="27" eb="29">
      <t>スイリョク</t>
    </rPh>
    <rPh sb="29" eb="31">
      <t>ハツデン</t>
    </rPh>
    <rPh sb="31" eb="33">
      <t>キョウカイ</t>
    </rPh>
    <phoneticPr fontId="3"/>
  </si>
  <si>
    <t>平成28.3</t>
    <rPh sb="0" eb="2">
      <t>ヘイセイ</t>
    </rPh>
    <phoneticPr fontId="9"/>
  </si>
  <si>
    <t>平成26.3</t>
    <rPh sb="0" eb="2">
      <t>ヘイセイ</t>
    </rPh>
    <phoneticPr fontId="9"/>
  </si>
  <si>
    <t>平成 21. 2</t>
  </si>
  <si>
    <t>平成12.10</t>
    <rPh sb="0" eb="2">
      <t>ヘイセイ</t>
    </rPh>
    <phoneticPr fontId="6"/>
  </si>
  <si>
    <t>昭和51.4</t>
    <rPh sb="0" eb="2">
      <t>ショウワ</t>
    </rPh>
    <phoneticPr fontId="9"/>
  </si>
  <si>
    <t>昭和33.1</t>
    <rPh sb="0" eb="2">
      <t>ショウワ</t>
    </rPh>
    <phoneticPr fontId="9"/>
  </si>
  <si>
    <t>昭和30.12</t>
  </si>
  <si>
    <t>送電開始
年　　　月</t>
    <rPh sb="0" eb="2">
      <t>ソウデン</t>
    </rPh>
    <rPh sb="2" eb="4">
      <t>カイシ</t>
    </rPh>
    <rPh sb="5" eb="6">
      <t>ネン</t>
    </rPh>
    <rPh sb="9" eb="10">
      <t>ガツ</t>
    </rPh>
    <phoneticPr fontId="9"/>
  </si>
  <si>
    <t>太陽光</t>
    <rPh sb="0" eb="3">
      <t>タイヨウコウ</t>
    </rPh>
    <phoneticPr fontId="9"/>
  </si>
  <si>
    <t>風力</t>
    <rPh sb="0" eb="2">
      <t>フウリョク</t>
    </rPh>
    <phoneticPr fontId="9"/>
  </si>
  <si>
    <t>水力</t>
    <rPh sb="0" eb="2">
      <t>スイリョク</t>
    </rPh>
    <phoneticPr fontId="9"/>
  </si>
  <si>
    <t>種　　　別</t>
    <rPh sb="0" eb="1">
      <t>シュ</t>
    </rPh>
    <rPh sb="4" eb="5">
      <t>ベツ</t>
    </rPh>
    <phoneticPr fontId="9"/>
  </si>
  <si>
    <t>江津市松川町</t>
    <rPh sb="0" eb="3">
      <t>ゴウツシ</t>
    </rPh>
    <rPh sb="3" eb="6">
      <t>マツカワチョウ</t>
    </rPh>
    <phoneticPr fontId="9"/>
  </si>
  <si>
    <t>江津市二宮町、
千田町、敬川町</t>
    <rPh sb="0" eb="2">
      <t>ゴウツ</t>
    </rPh>
    <rPh sb="2" eb="3">
      <t>シ</t>
    </rPh>
    <rPh sb="3" eb="5">
      <t>ニノミヤ</t>
    </rPh>
    <rPh sb="5" eb="6">
      <t>チョウ</t>
    </rPh>
    <rPh sb="8" eb="10">
      <t>センダ</t>
    </rPh>
    <rPh sb="10" eb="11">
      <t>チョウ</t>
    </rPh>
    <rPh sb="12" eb="14">
      <t>ウヤガワ</t>
    </rPh>
    <rPh sb="14" eb="15">
      <t>チョウ</t>
    </rPh>
    <phoneticPr fontId="6"/>
  </si>
  <si>
    <t>江津市桜江町</t>
    <rPh sb="0" eb="3">
      <t>ゴウツシ</t>
    </rPh>
    <rPh sb="3" eb="6">
      <t>サクラエチョウ</t>
    </rPh>
    <phoneticPr fontId="6"/>
  </si>
  <si>
    <t>江津市桜江町</t>
    <rPh sb="0" eb="3">
      <t>ゴウツシ</t>
    </rPh>
    <rPh sb="3" eb="6">
      <t>サクラエチョウ</t>
    </rPh>
    <phoneticPr fontId="41"/>
  </si>
  <si>
    <t>所 在 地</t>
    <rPh sb="0" eb="1">
      <t>トコロ</t>
    </rPh>
    <rPh sb="2" eb="3">
      <t>ザイ</t>
    </rPh>
    <rPh sb="4" eb="5">
      <t>チ</t>
    </rPh>
    <phoneticPr fontId="9"/>
  </si>
  <si>
    <t>江津地域拠点工業団地</t>
    <rPh sb="0" eb="2">
      <t>ゴウツ</t>
    </rPh>
    <rPh sb="2" eb="4">
      <t>チイキ</t>
    </rPh>
    <rPh sb="4" eb="6">
      <t>キョテン</t>
    </rPh>
    <rPh sb="6" eb="8">
      <t>コウギョウ</t>
    </rPh>
    <rPh sb="8" eb="10">
      <t>ダンチ</t>
    </rPh>
    <phoneticPr fontId="9"/>
  </si>
  <si>
    <t>江津浄水場</t>
    <rPh sb="0" eb="2">
      <t>ゴウツ</t>
    </rPh>
    <rPh sb="2" eb="5">
      <t>ジョウスイジョウ</t>
    </rPh>
    <phoneticPr fontId="9"/>
  </si>
  <si>
    <t>江津高野山</t>
    <rPh sb="0" eb="2">
      <t>ゴウツ</t>
    </rPh>
    <rPh sb="2" eb="4">
      <t>タカノ</t>
    </rPh>
    <rPh sb="4" eb="5">
      <t>ヤマ</t>
    </rPh>
    <phoneticPr fontId="6"/>
  </si>
  <si>
    <t>八戸川第三</t>
    <rPh sb="4" eb="5">
      <t>サン</t>
    </rPh>
    <phoneticPr fontId="6"/>
  </si>
  <si>
    <t>八戸川第二</t>
  </si>
  <si>
    <t>八戸川第一</t>
  </si>
  <si>
    <t>勝地川</t>
    <rPh sb="0" eb="1">
      <t>カチ</t>
    </rPh>
    <rPh sb="1" eb="2">
      <t>ジ</t>
    </rPh>
    <rPh sb="2" eb="3">
      <t>ガワ</t>
    </rPh>
    <phoneticPr fontId="9"/>
  </si>
  <si>
    <t>勝地</t>
    <rPh sb="0" eb="1">
      <t>カ</t>
    </rPh>
    <rPh sb="1" eb="2">
      <t>チ</t>
    </rPh>
    <phoneticPr fontId="6"/>
  </si>
  <si>
    <t>名　　　称</t>
    <rPh sb="0" eb="1">
      <t>メイ</t>
    </rPh>
    <rPh sb="4" eb="5">
      <t>ショウ</t>
    </rPh>
    <phoneticPr fontId="9"/>
  </si>
  <si>
    <t>（単位：1000ｋｗh）</t>
    <rPh sb="1" eb="3">
      <t>タンイ</t>
    </rPh>
    <phoneticPr fontId="9"/>
  </si>
  <si>
    <t>0701 発電所別発電量[年度]</t>
    <rPh sb="5" eb="7">
      <t>ハツデン</t>
    </rPh>
    <rPh sb="7" eb="8">
      <t>ショ</t>
    </rPh>
    <rPh sb="8" eb="9">
      <t>ベツ</t>
    </rPh>
    <rPh sb="9" eb="11">
      <t>ハツデン</t>
    </rPh>
    <rPh sb="11" eb="12">
      <t>リョウ</t>
    </rPh>
    <rPh sb="13" eb="15">
      <t>ネンド</t>
    </rPh>
    <phoneticPr fontId="9"/>
  </si>
  <si>
    <t>.3.31</t>
  </si>
  <si>
    <t>.3.31</t>
    <phoneticPr fontId="9"/>
  </si>
  <si>
    <t>現在給水
人　　口</t>
    <phoneticPr fontId="9"/>
  </si>
  <si>
    <t>確 認 時
給水人口</t>
    <phoneticPr fontId="9"/>
  </si>
  <si>
    <t>箇所数</t>
    <phoneticPr fontId="9"/>
  </si>
  <si>
    <t>計画給水
人　　口</t>
    <phoneticPr fontId="9"/>
  </si>
  <si>
    <t>箇所数</t>
  </si>
  <si>
    <t>普及率</t>
  </si>
  <si>
    <t>専 用 水 道
(自己水源のみによるもの)</t>
    <phoneticPr fontId="9"/>
  </si>
  <si>
    <t>簡 易 水 道</t>
  </si>
  <si>
    <t>上   水   道</t>
  </si>
  <si>
    <t>合　　　　計</t>
  </si>
  <si>
    <t>行政区域
内総人口</t>
    <phoneticPr fontId="9"/>
  </si>
  <si>
    <t>（単位：箇所，人，％）</t>
    <rPh sb="1" eb="3">
      <t>タンイ</t>
    </rPh>
    <rPh sb="4" eb="6">
      <t>カショ</t>
    </rPh>
    <rPh sb="7" eb="8">
      <t>ニン</t>
    </rPh>
    <phoneticPr fontId="9"/>
  </si>
  <si>
    <t>0702 水道普及状況</t>
    <rPh sb="5" eb="7">
      <t>スイドウ</t>
    </rPh>
    <rPh sb="7" eb="9">
      <t>フキュウ</t>
    </rPh>
    <rPh sb="9" eb="11">
      <t>ジョウキョウ</t>
    </rPh>
    <phoneticPr fontId="9"/>
  </si>
  <si>
    <t>資料　県下水道推進課</t>
    <rPh sb="0" eb="2">
      <t>シリョウ</t>
    </rPh>
    <rPh sb="3" eb="4">
      <t>ケン</t>
    </rPh>
    <rPh sb="4" eb="7">
      <t>ゲスイドウ</t>
    </rPh>
    <rPh sb="7" eb="9">
      <t>スイシン</t>
    </rPh>
    <rPh sb="9" eb="10">
      <t>カ</t>
    </rPh>
    <phoneticPr fontId="0"/>
  </si>
  <si>
    <t>２　汚水処理人口：公共下水道、農（漁）業集落排水施設等、合併処理浄化槽、コミュニティ・プラントなどが整備されている人口</t>
    <rPh sb="6" eb="8">
      <t>ジンコウ</t>
    </rPh>
    <rPh sb="50" eb="52">
      <t>セイビ</t>
    </rPh>
    <rPh sb="57" eb="59">
      <t>ジンコウ</t>
    </rPh>
    <phoneticPr fontId="0"/>
  </si>
  <si>
    <t>１　行政人口：各年３月住民基本台帳月報</t>
    <rPh sb="7" eb="8">
      <t>カク</t>
    </rPh>
    <phoneticPr fontId="9"/>
  </si>
  <si>
    <t>注</t>
    <rPh sb="0" eb="1">
      <t>チュウ</t>
    </rPh>
    <phoneticPr fontId="0"/>
  </si>
  <si>
    <t>汚水処理人口普及率
(B)/(A)×100</t>
    <rPh sb="6" eb="8">
      <t>フキュウ</t>
    </rPh>
    <phoneticPr fontId="0"/>
  </si>
  <si>
    <t>汚水処理
人口(B)</t>
    <phoneticPr fontId="9"/>
  </si>
  <si>
    <t>行　政
人口(A)</t>
    <rPh sb="0" eb="1">
      <t>ギョウ</t>
    </rPh>
    <rPh sb="2" eb="3">
      <t>セイ</t>
    </rPh>
    <phoneticPr fontId="0"/>
  </si>
  <si>
    <t>（単位：人，％）</t>
    <rPh sb="1" eb="3">
      <t>タンイ</t>
    </rPh>
    <rPh sb="4" eb="5">
      <t>ニン</t>
    </rPh>
    <phoneticPr fontId="9"/>
  </si>
  <si>
    <t>0703 汚水処理人口普及状況</t>
    <phoneticPr fontId="9"/>
  </si>
  <si>
    <t>3.5km</t>
    <phoneticPr fontId="9"/>
  </si>
  <si>
    <t>3.0km</t>
    <phoneticPr fontId="9"/>
  </si>
  <si>
    <t>5.4km</t>
    <phoneticPr fontId="9"/>
  </si>
  <si>
    <t>6.9km</t>
    <phoneticPr fontId="9"/>
  </si>
  <si>
    <t>3.6km</t>
    <phoneticPr fontId="9"/>
  </si>
  <si>
    <t>2.3km</t>
    <phoneticPr fontId="9"/>
  </si>
  <si>
    <t>1.1km</t>
    <phoneticPr fontId="9"/>
  </si>
  <si>
    <t>2.8km</t>
    <phoneticPr fontId="9"/>
  </si>
  <si>
    <t>1.8km</t>
    <phoneticPr fontId="9"/>
  </si>
  <si>
    <t>4.4km</t>
    <phoneticPr fontId="9"/>
  </si>
  <si>
    <t>6.3km</t>
    <phoneticPr fontId="9"/>
  </si>
  <si>
    <t>営業キロ
駅間キロ程</t>
    <phoneticPr fontId="9"/>
  </si>
  <si>
    <t>鹿賀</t>
  </si>
  <si>
    <t>石見川越</t>
  </si>
  <si>
    <t>田津</t>
  </si>
  <si>
    <t>川戸</t>
  </si>
  <si>
    <t>川平</t>
  </si>
  <si>
    <t>千金</t>
  </si>
  <si>
    <t>江津本町</t>
  </si>
  <si>
    <t>波子</t>
  </si>
  <si>
    <t>敬川</t>
  </si>
  <si>
    <t>都野津</t>
  </si>
  <si>
    <t>江津</t>
  </si>
  <si>
    <t>浅利</t>
  </si>
  <si>
    <t>黒松</t>
  </si>
  <si>
    <t>駅　　 名</t>
    <rPh sb="0" eb="1">
      <t>エキ</t>
    </rPh>
    <rPh sb="4" eb="5">
      <t>メイ</t>
    </rPh>
    <phoneticPr fontId="9"/>
  </si>
  <si>
    <t>三江線</t>
    <rPh sb="0" eb="2">
      <t>サンコウ</t>
    </rPh>
    <rPh sb="2" eb="3">
      <t>セン</t>
    </rPh>
    <phoneticPr fontId="9"/>
  </si>
  <si>
    <t>山陰本線</t>
    <rPh sb="0" eb="2">
      <t>サンイン</t>
    </rPh>
    <rPh sb="2" eb="4">
      <t>ホンセン</t>
    </rPh>
    <phoneticPr fontId="9"/>
  </si>
  <si>
    <t>（単位：人）</t>
    <rPh sb="1" eb="3">
      <t>タンイ</t>
    </rPh>
    <rPh sb="4" eb="5">
      <t>ニン</t>
    </rPh>
    <phoneticPr fontId="9"/>
  </si>
  <si>
    <t>0801 駅別１日平均乗車人員数[年度]</t>
    <rPh sb="5" eb="6">
      <t>エキ</t>
    </rPh>
    <rPh sb="6" eb="7">
      <t>ベツ</t>
    </rPh>
    <rPh sb="8" eb="9">
      <t>ニチ</t>
    </rPh>
    <rPh sb="9" eb="11">
      <t>ヘイキン</t>
    </rPh>
    <rPh sb="11" eb="13">
      <t>ジョウシャ</t>
    </rPh>
    <rPh sb="13" eb="15">
      <t>ジンイン</t>
    </rPh>
    <rPh sb="15" eb="16">
      <t>スウ</t>
    </rPh>
    <rPh sb="17" eb="19">
      <t>ネンド</t>
    </rPh>
    <phoneticPr fontId="9"/>
  </si>
  <si>
    <t>資料　県道路維持課｢道路等の現況調書｣</t>
    <rPh sb="6" eb="8">
      <t>イジ</t>
    </rPh>
    <phoneticPr fontId="17"/>
  </si>
  <si>
    <t>５　平成16.4.1以前の数値は、合併前の江津市及び桜江町を合算したもの。</t>
    <rPh sb="2" eb="4">
      <t>ヘイセイ</t>
    </rPh>
    <rPh sb="10" eb="12">
      <t>イゼン</t>
    </rPh>
    <rPh sb="13" eb="15">
      <t>スウチ</t>
    </rPh>
    <rPh sb="17" eb="19">
      <t>ガッペイ</t>
    </rPh>
    <rPh sb="19" eb="20">
      <t>マエ</t>
    </rPh>
    <rPh sb="21" eb="24">
      <t>ゴウツシ</t>
    </rPh>
    <rPh sb="24" eb="25">
      <t>オヨ</t>
    </rPh>
    <rPh sb="26" eb="28">
      <t>サクラエ</t>
    </rPh>
    <rPh sb="28" eb="29">
      <t>チョウ</t>
    </rPh>
    <rPh sb="30" eb="32">
      <t>ガッサン</t>
    </rPh>
    <phoneticPr fontId="9"/>
  </si>
  <si>
    <t>４　舗装済延長及び舗装率は、簡易舗装を含む。</t>
    <rPh sb="2" eb="4">
      <t>ホソウ</t>
    </rPh>
    <rPh sb="4" eb="5">
      <t>ス</t>
    </rPh>
    <rPh sb="5" eb="7">
      <t>エンチョウ</t>
    </rPh>
    <rPh sb="7" eb="8">
      <t>オヨ</t>
    </rPh>
    <rPh sb="9" eb="11">
      <t>ホソウ</t>
    </rPh>
    <rPh sb="11" eb="12">
      <t>リツ</t>
    </rPh>
    <rPh sb="14" eb="16">
      <t>カンイ</t>
    </rPh>
    <rPh sb="16" eb="18">
      <t>ホソウ</t>
    </rPh>
    <rPh sb="19" eb="20">
      <t>フク</t>
    </rPh>
    <phoneticPr fontId="9"/>
  </si>
  <si>
    <t>３　改良済延長及び改良率はW=5.5未満を含む。</t>
    <rPh sb="2" eb="4">
      <t>カイリョウ</t>
    </rPh>
    <rPh sb="4" eb="5">
      <t>ス</t>
    </rPh>
    <rPh sb="5" eb="7">
      <t>エンチョウ</t>
    </rPh>
    <rPh sb="7" eb="8">
      <t>オヨ</t>
    </rPh>
    <rPh sb="9" eb="11">
      <t>カイリョウ</t>
    </rPh>
    <rPh sb="11" eb="12">
      <t>リツ</t>
    </rPh>
    <rPh sb="18" eb="20">
      <t>ミマン</t>
    </rPh>
    <rPh sb="21" eb="22">
      <t>フク</t>
    </rPh>
    <phoneticPr fontId="17"/>
  </si>
  <si>
    <t>２　旧道、新道を含む。</t>
    <rPh sb="2" eb="4">
      <t>キュウドウ</t>
    </rPh>
    <rPh sb="5" eb="7">
      <t>シンドウ</t>
    </rPh>
    <rPh sb="8" eb="9">
      <t>フク</t>
    </rPh>
    <phoneticPr fontId="17"/>
  </si>
  <si>
    <t>１　自転車道、西日本高速道路株式会社管理を含まない。</t>
    <rPh sb="7" eb="8">
      <t>ニシ</t>
    </rPh>
    <rPh sb="8" eb="10">
      <t>ニホン</t>
    </rPh>
    <rPh sb="10" eb="12">
      <t>コウソク</t>
    </rPh>
    <rPh sb="12" eb="14">
      <t>ドウロ</t>
    </rPh>
    <rPh sb="14" eb="16">
      <t>カブシキ</t>
    </rPh>
    <rPh sb="16" eb="18">
      <t>カイシャ</t>
    </rPh>
    <phoneticPr fontId="17"/>
  </si>
  <si>
    <t>注</t>
  </si>
  <si>
    <t>.4.1</t>
  </si>
  <si>
    <t>.4.1</t>
    <phoneticPr fontId="9"/>
  </si>
  <si>
    <t>舗 装 率</t>
    <phoneticPr fontId="9"/>
  </si>
  <si>
    <t>舗 装 済
延     長</t>
    <phoneticPr fontId="9"/>
  </si>
  <si>
    <t>改 良 率</t>
    <phoneticPr fontId="9"/>
  </si>
  <si>
    <t>改 良 済
延     長</t>
    <phoneticPr fontId="9"/>
  </si>
  <si>
    <t>実 延 長</t>
  </si>
  <si>
    <t>市　町　村　道　計</t>
  </si>
  <si>
    <t>県　　　道　　　計</t>
  </si>
  <si>
    <t>国　　　道　　　計</t>
  </si>
  <si>
    <t>総　　　　　　数</t>
  </si>
  <si>
    <t>（単位：kｍ，％）</t>
    <rPh sb="1" eb="3">
      <t>タンイ</t>
    </rPh>
    <phoneticPr fontId="9"/>
  </si>
  <si>
    <t>0802 道路現況</t>
    <rPh sb="5" eb="7">
      <t>ドウロ</t>
    </rPh>
    <rPh sb="7" eb="9">
      <t>ゲンキョウ</t>
    </rPh>
    <phoneticPr fontId="9"/>
  </si>
  <si>
    <t>資料　　中国運輸局島根運輸支局　（社）全国軽自動車協会連合会「市区町村別軽自動車車両数」（軽自動車）</t>
    <rPh sb="12" eb="13">
      <t>ユ</t>
    </rPh>
    <rPh sb="16" eb="19">
      <t>シャ</t>
    </rPh>
    <rPh sb="19" eb="21">
      <t>ゼンコク</t>
    </rPh>
    <rPh sb="21" eb="25">
      <t>ケイジドウシャ</t>
    </rPh>
    <rPh sb="25" eb="27">
      <t>キョウカイ</t>
    </rPh>
    <rPh sb="27" eb="30">
      <t>レンゴウカイ</t>
    </rPh>
    <rPh sb="31" eb="35">
      <t>シクチョウソン</t>
    </rPh>
    <rPh sb="35" eb="36">
      <t>ベツ</t>
    </rPh>
    <rPh sb="36" eb="40">
      <t>ケイジドウシャ</t>
    </rPh>
    <rPh sb="40" eb="43">
      <t>シャリョウスウ</t>
    </rPh>
    <rPh sb="45" eb="49">
      <t>ケイジドウシャ</t>
    </rPh>
    <phoneticPr fontId="4"/>
  </si>
  <si>
    <t>注３　平成16.3.31現在以前の数値は、合併前の江津市及び桜江町を合算したものである。</t>
    <rPh sb="0" eb="1">
      <t>チュウ</t>
    </rPh>
    <rPh sb="3" eb="5">
      <t>ヘイセイ</t>
    </rPh>
    <rPh sb="12" eb="14">
      <t>ゲンザイ</t>
    </rPh>
    <rPh sb="14" eb="16">
      <t>イゼン</t>
    </rPh>
    <rPh sb="17" eb="19">
      <t>スウチ</t>
    </rPh>
    <rPh sb="21" eb="23">
      <t>ガッペイ</t>
    </rPh>
    <rPh sb="23" eb="24">
      <t>マエ</t>
    </rPh>
    <rPh sb="25" eb="28">
      <t>ゴウツシ</t>
    </rPh>
    <rPh sb="28" eb="29">
      <t>オヨ</t>
    </rPh>
    <rPh sb="30" eb="32">
      <t>サクラエ</t>
    </rPh>
    <rPh sb="32" eb="33">
      <t>チョウ</t>
    </rPh>
    <rPh sb="34" eb="36">
      <t>ガッサン</t>
    </rPh>
    <phoneticPr fontId="9"/>
  </si>
  <si>
    <t>注２　1)軽二輪を除く。</t>
    <rPh sb="0" eb="1">
      <t>チュウ</t>
    </rPh>
    <phoneticPr fontId="9"/>
  </si>
  <si>
    <t>注1 計には市町村別内訳が不明なものを含む。</t>
    <rPh sb="0" eb="1">
      <t>チュウ</t>
    </rPh>
    <phoneticPr fontId="9"/>
  </si>
  <si>
    <t>大型特殊</t>
  </si>
  <si>
    <t>小型</t>
    <rPh sb="0" eb="2">
      <t>コガタ</t>
    </rPh>
    <phoneticPr fontId="4"/>
  </si>
  <si>
    <t>普通</t>
    <rPh sb="0" eb="2">
      <t>フツウ</t>
    </rPh>
    <phoneticPr fontId="4"/>
  </si>
  <si>
    <t>小  型</t>
  </si>
  <si>
    <t>普  通</t>
  </si>
  <si>
    <t>小　型</t>
  </si>
  <si>
    <t>普　通</t>
  </si>
  <si>
    <t>被けん引</t>
    <rPh sb="3" eb="4">
      <t>イン</t>
    </rPh>
    <phoneticPr fontId="9"/>
  </si>
  <si>
    <t>不明</t>
    <rPh sb="0" eb="2">
      <t>フメイ</t>
    </rPh>
    <phoneticPr fontId="9"/>
  </si>
  <si>
    <t>特　種</t>
  </si>
  <si>
    <t>乗  用</t>
  </si>
  <si>
    <t>貨  物</t>
  </si>
  <si>
    <t>特種 ･ 大型特殊</t>
  </si>
  <si>
    <t>乗　　　用</t>
  </si>
  <si>
    <t>乗　　　合</t>
  </si>
  <si>
    <t>貨　　　　　物</t>
  </si>
  <si>
    <t>1)軽　　自　　動　　車</t>
  </si>
  <si>
    <t>小  型
二輪車</t>
    <phoneticPr fontId="9"/>
  </si>
  <si>
    <t>　　　　　登　　　　録　　　　自　　　　動　　　　車</t>
  </si>
  <si>
    <t>総   数</t>
  </si>
  <si>
    <t>（単位：台）</t>
    <rPh sb="1" eb="3">
      <t>タンイ</t>
    </rPh>
    <rPh sb="4" eb="5">
      <t>ダイ</t>
    </rPh>
    <phoneticPr fontId="9"/>
  </si>
  <si>
    <t>0803 車種別保有自動車数</t>
    <phoneticPr fontId="9"/>
  </si>
  <si>
    <t>資料　県港湾空港課、国土交通省「港湾調査」</t>
    <rPh sb="10" eb="12">
      <t>コクド</t>
    </rPh>
    <rPh sb="12" eb="15">
      <t>コウツウショウ</t>
    </rPh>
    <rPh sb="16" eb="18">
      <t>コウワン</t>
    </rPh>
    <rPh sb="18" eb="20">
      <t>チョウサ</t>
    </rPh>
    <phoneticPr fontId="17"/>
  </si>
  <si>
    <t>島　根　県　計</t>
    <rPh sb="0" eb="1">
      <t>シマ</t>
    </rPh>
    <rPh sb="2" eb="3">
      <t>ネ</t>
    </rPh>
    <rPh sb="4" eb="5">
      <t>ケン</t>
    </rPh>
    <rPh sb="6" eb="7">
      <t>ケイ</t>
    </rPh>
    <phoneticPr fontId="9"/>
  </si>
  <si>
    <t xml:space="preserve">          -</t>
  </si>
  <si>
    <t xml:space="preserve">         -</t>
  </si>
  <si>
    <t xml:space="preserve">           -</t>
  </si>
  <si>
    <t xml:space="preserve">- </t>
  </si>
  <si>
    <t>江　津　港</t>
    <rPh sb="0" eb="1">
      <t>エ</t>
    </rPh>
    <rPh sb="2" eb="3">
      <t>ツ</t>
    </rPh>
    <rPh sb="4" eb="5">
      <t>コウ</t>
    </rPh>
    <phoneticPr fontId="9"/>
  </si>
  <si>
    <t>分類不能
 の も の</t>
    <phoneticPr fontId="9"/>
  </si>
  <si>
    <t>特 殊 品</t>
  </si>
  <si>
    <t>雑工業品</t>
  </si>
  <si>
    <t>軽工業品</t>
  </si>
  <si>
    <t>化　　学
工 業 品</t>
    <phoneticPr fontId="9"/>
  </si>
  <si>
    <t>金属機械
工 業 品</t>
    <phoneticPr fontId="9"/>
  </si>
  <si>
    <t>鉱 産 品</t>
  </si>
  <si>
    <t>林 産 品</t>
  </si>
  <si>
    <t>農水産品</t>
  </si>
  <si>
    <t>総　　数</t>
  </si>
  <si>
    <t>輸　　　　　移　　　　　出</t>
    <rPh sb="0" eb="1">
      <t>ユ</t>
    </rPh>
    <rPh sb="6" eb="7">
      <t>ウツリ</t>
    </rPh>
    <rPh sb="12" eb="13">
      <t>デ</t>
    </rPh>
    <phoneticPr fontId="4"/>
  </si>
  <si>
    <t>輸　　　　　移　　　　　入</t>
    <rPh sb="0" eb="1">
      <t>ユ</t>
    </rPh>
    <rPh sb="6" eb="7">
      <t>ウツリ</t>
    </rPh>
    <rPh sb="12" eb="13">
      <t>イリ</t>
    </rPh>
    <phoneticPr fontId="4"/>
  </si>
  <si>
    <t>（単位：ｔ）</t>
    <rPh sb="1" eb="3">
      <t>タンイ</t>
    </rPh>
    <phoneticPr fontId="9"/>
  </si>
  <si>
    <t>0804 海上輸移出入貨物トン数</t>
    <phoneticPr fontId="9"/>
  </si>
  <si>
    <t>　　　　経済産業省経済産業政策局調査統計部「商業統計調査」</t>
    <phoneticPr fontId="9"/>
  </si>
  <si>
    <t xml:space="preserve">資料　総務省・経済産業省「平成24年・28年経済センサス－活動調査（産業別集計）」、 </t>
    <rPh sb="21" eb="22">
      <t>ネン</t>
    </rPh>
    <phoneticPr fontId="3"/>
  </si>
  <si>
    <t>　　平成19年以前の調査では、調査年の前年4月1日から翌年3月31日までの1年間の販売額である。</t>
    <rPh sb="2" eb="4">
      <t>ヘイセイ</t>
    </rPh>
    <rPh sb="6" eb="7">
      <t>ネン</t>
    </rPh>
    <rPh sb="7" eb="9">
      <t>イゼン</t>
    </rPh>
    <rPh sb="10" eb="12">
      <t>チョウサ</t>
    </rPh>
    <rPh sb="15" eb="17">
      <t>チョウサ</t>
    </rPh>
    <rPh sb="17" eb="18">
      <t>ネン</t>
    </rPh>
    <rPh sb="19" eb="21">
      <t>ゼンネン</t>
    </rPh>
    <rPh sb="22" eb="23">
      <t>ガツ</t>
    </rPh>
    <rPh sb="24" eb="25">
      <t>ニチ</t>
    </rPh>
    <rPh sb="27" eb="29">
      <t>ヨクネン</t>
    </rPh>
    <rPh sb="30" eb="31">
      <t>ガツ</t>
    </rPh>
    <rPh sb="33" eb="34">
      <t>ニチ</t>
    </rPh>
    <rPh sb="38" eb="40">
      <t>ネンカン</t>
    </rPh>
    <rPh sb="41" eb="43">
      <t>ハンバイ</t>
    </rPh>
    <rPh sb="43" eb="44">
      <t>ガク</t>
    </rPh>
    <phoneticPr fontId="9"/>
  </si>
  <si>
    <t>４　年間商品販売は、平成24年以降の調査では、調査年の前年1月1日～12月31日までの1年間、</t>
    <rPh sb="2" eb="4">
      <t>ネンカン</t>
    </rPh>
    <rPh sb="4" eb="6">
      <t>ショウヒン</t>
    </rPh>
    <rPh sb="6" eb="8">
      <t>ハンバイ</t>
    </rPh>
    <rPh sb="10" eb="12">
      <t>ヘイセイ</t>
    </rPh>
    <rPh sb="14" eb="15">
      <t>ネン</t>
    </rPh>
    <rPh sb="15" eb="17">
      <t>イコウ</t>
    </rPh>
    <rPh sb="18" eb="20">
      <t>チョウサ</t>
    </rPh>
    <rPh sb="23" eb="25">
      <t>チョウサ</t>
    </rPh>
    <rPh sb="25" eb="26">
      <t>ネン</t>
    </rPh>
    <rPh sb="27" eb="29">
      <t>ゼンネン</t>
    </rPh>
    <rPh sb="30" eb="31">
      <t>ガツ</t>
    </rPh>
    <rPh sb="32" eb="33">
      <t>ニチ</t>
    </rPh>
    <rPh sb="36" eb="37">
      <t>ガツ</t>
    </rPh>
    <rPh sb="39" eb="40">
      <t>ニチ</t>
    </rPh>
    <rPh sb="44" eb="46">
      <t>ネンカン</t>
    </rPh>
    <phoneticPr fontId="9"/>
  </si>
  <si>
    <t xml:space="preserve"> 　   それ以外の期日の数値は商業統計調査によるものである。 </t>
    <phoneticPr fontId="9"/>
  </si>
  <si>
    <t>３　平成24年2月1日の数値は「平成24年経済センサス-活動調査」、平成28年6月1日の数値は「平成28年経済センサス-活動調査」、</t>
    <rPh sb="2" eb="4">
      <t>ヘイセイ</t>
    </rPh>
    <rPh sb="6" eb="7">
      <t>ネン</t>
    </rPh>
    <rPh sb="8" eb="9">
      <t>ガツ</t>
    </rPh>
    <rPh sb="10" eb="11">
      <t>ニチ</t>
    </rPh>
    <rPh sb="12" eb="14">
      <t>スウチ</t>
    </rPh>
    <rPh sb="16" eb="18">
      <t>ヘイセイ</t>
    </rPh>
    <rPh sb="20" eb="21">
      <t>ネン</t>
    </rPh>
    <rPh sb="21" eb="23">
      <t>ケイザイ</t>
    </rPh>
    <rPh sb="28" eb="30">
      <t>カツドウ</t>
    </rPh>
    <rPh sb="30" eb="32">
      <t>チョウサ</t>
    </rPh>
    <rPh sb="34" eb="36">
      <t>ヘイセイ</t>
    </rPh>
    <rPh sb="38" eb="39">
      <t>ネン</t>
    </rPh>
    <rPh sb="40" eb="41">
      <t>ガツ</t>
    </rPh>
    <rPh sb="42" eb="43">
      <t>ニチ</t>
    </rPh>
    <rPh sb="44" eb="46">
      <t>スウチ</t>
    </rPh>
    <rPh sb="48" eb="50">
      <t>ヘイセイ</t>
    </rPh>
    <rPh sb="52" eb="53">
      <t>ネン</t>
    </rPh>
    <rPh sb="53" eb="55">
      <t>ケイザイ</t>
    </rPh>
    <rPh sb="60" eb="62">
      <t>カツドウ</t>
    </rPh>
    <rPh sb="62" eb="64">
      <t>チョウサ</t>
    </rPh>
    <phoneticPr fontId="9"/>
  </si>
  <si>
    <t>２　表中カッコ内にある数値は、秘匿措置のため計算しても総数に一致しない。</t>
    <rPh sb="2" eb="4">
      <t>ヒョウチュウ</t>
    </rPh>
    <rPh sb="7" eb="8">
      <t>ナイ</t>
    </rPh>
    <rPh sb="11" eb="13">
      <t>スウチ</t>
    </rPh>
    <rPh sb="15" eb="17">
      <t>ヒトク</t>
    </rPh>
    <rPh sb="17" eb="19">
      <t>ソチ</t>
    </rPh>
    <rPh sb="22" eb="24">
      <t>ケイサン</t>
    </rPh>
    <rPh sb="27" eb="29">
      <t>ソウスウ</t>
    </rPh>
    <rPh sb="30" eb="32">
      <t>イッチ</t>
    </rPh>
    <phoneticPr fontId="9"/>
  </si>
  <si>
    <t>１　平成14年6月1日以前の数値は、合併前の江津市及び桜江町の数値を合算している。</t>
    <rPh sb="2" eb="4">
      <t>ヘイセイ</t>
    </rPh>
    <rPh sb="6" eb="7">
      <t>ネン</t>
    </rPh>
    <rPh sb="8" eb="9">
      <t>ガツ</t>
    </rPh>
    <rPh sb="10" eb="11">
      <t>ニチ</t>
    </rPh>
    <rPh sb="11" eb="13">
      <t>イゼン</t>
    </rPh>
    <rPh sb="14" eb="16">
      <t>スウチ</t>
    </rPh>
    <rPh sb="18" eb="20">
      <t>ガッペイ</t>
    </rPh>
    <rPh sb="20" eb="21">
      <t>マエ</t>
    </rPh>
    <rPh sb="22" eb="25">
      <t>ゴウツシ</t>
    </rPh>
    <rPh sb="25" eb="26">
      <t>オヨ</t>
    </rPh>
    <rPh sb="27" eb="29">
      <t>サクラエ</t>
    </rPh>
    <rPh sb="29" eb="30">
      <t>チョウ</t>
    </rPh>
    <rPh sb="31" eb="33">
      <t>スウチ</t>
    </rPh>
    <rPh sb="34" eb="36">
      <t>ガッサン</t>
    </rPh>
    <phoneticPr fontId="9"/>
  </si>
  <si>
    <t>.5.1</t>
    <phoneticPr fontId="9"/>
  </si>
  <si>
    <t>.6.1</t>
  </si>
  <si>
    <t>年間商品
販 売 額</t>
    <phoneticPr fontId="9"/>
  </si>
  <si>
    <t>従業者数</t>
  </si>
  <si>
    <t>事業所数</t>
    <rPh sb="0" eb="3">
      <t>ジギョウショ</t>
    </rPh>
    <phoneticPr fontId="3"/>
  </si>
  <si>
    <t>小　　売　　業　　計</t>
  </si>
  <si>
    <t>卸　　売　　業　　計</t>
  </si>
  <si>
    <t>総　　　　数</t>
  </si>
  <si>
    <t xml:space="preserve">【単位：事業所、人、100万円】 </t>
    <rPh sb="4" eb="7">
      <t>ジギョウショ</t>
    </rPh>
    <phoneticPr fontId="3"/>
  </si>
  <si>
    <t>0901 事業所数，従業者数，年間商品販売額</t>
    <rPh sb="5" eb="8">
      <t>ジギョウショ</t>
    </rPh>
    <rPh sb="8" eb="9">
      <t>スウ</t>
    </rPh>
    <rPh sb="10" eb="11">
      <t>ジュウ</t>
    </rPh>
    <rPh sb="11" eb="14">
      <t>ギョウシャスウ</t>
    </rPh>
    <rPh sb="15" eb="17">
      <t>ネンカン</t>
    </rPh>
    <rPh sb="17" eb="19">
      <t>ショウヒン</t>
    </rPh>
    <rPh sb="19" eb="21">
      <t>ハンバイ</t>
    </rPh>
    <rPh sb="21" eb="22">
      <t>ガク</t>
    </rPh>
    <phoneticPr fontId="9"/>
  </si>
  <si>
    <t>資料　県観光振興課「島根県観光動態調査結果」</t>
    <rPh sb="0" eb="2">
      <t>シリョウ</t>
    </rPh>
    <rPh sb="3" eb="4">
      <t>ケン</t>
    </rPh>
    <rPh sb="4" eb="6">
      <t>カンコウ</t>
    </rPh>
    <rPh sb="6" eb="8">
      <t>シンコウ</t>
    </rPh>
    <rPh sb="8" eb="9">
      <t>カ</t>
    </rPh>
    <rPh sb="10" eb="13">
      <t>シマネケン</t>
    </rPh>
    <rPh sb="13" eb="15">
      <t>カンコウ</t>
    </rPh>
    <rPh sb="15" eb="17">
      <t>ドウタイ</t>
    </rPh>
    <rPh sb="17" eb="19">
      <t>チョウサ</t>
    </rPh>
    <rPh sb="19" eb="21">
      <t>ケッカ</t>
    </rPh>
    <phoneticPr fontId="3"/>
  </si>
  <si>
    <t>同一人が数箇所観光した場合はそれぞれ観光地別に計上している。したがって、年計は延べ数となる。</t>
    <rPh sb="0" eb="3">
      <t>ドウイツニン</t>
    </rPh>
    <rPh sb="4" eb="7">
      <t>スウカショ</t>
    </rPh>
    <rPh sb="7" eb="9">
      <t>カンコウ</t>
    </rPh>
    <rPh sb="11" eb="13">
      <t>バアイ</t>
    </rPh>
    <rPh sb="18" eb="21">
      <t>カンコウチ</t>
    </rPh>
    <rPh sb="21" eb="22">
      <t>ベツ</t>
    </rPh>
    <rPh sb="23" eb="25">
      <t>ケイジョウ</t>
    </rPh>
    <rPh sb="36" eb="37">
      <t>ネン</t>
    </rPh>
    <rPh sb="37" eb="38">
      <t>ケイ</t>
    </rPh>
    <rPh sb="39" eb="40">
      <t>ノ</t>
    </rPh>
    <rPh sb="41" eb="42">
      <t>スウ</t>
    </rPh>
    <phoneticPr fontId="17"/>
  </si>
  <si>
    <t>注　</t>
    <rPh sb="0" eb="1">
      <t>チュウ</t>
    </rPh>
    <phoneticPr fontId="9"/>
  </si>
  <si>
    <t>12　月</t>
  </si>
  <si>
    <t>11　月</t>
  </si>
  <si>
    <t>10　月</t>
  </si>
  <si>
    <t>9　月</t>
  </si>
  <si>
    <t>8　月</t>
  </si>
  <si>
    <t>7　月</t>
  </si>
  <si>
    <t>6　月</t>
  </si>
  <si>
    <t>5　月</t>
  </si>
  <si>
    <t>4　月</t>
  </si>
  <si>
    <t>3　月</t>
  </si>
  <si>
    <t>2　月</t>
  </si>
  <si>
    <t>1　月</t>
  </si>
  <si>
    <t>e （その他）</t>
    <phoneticPr fontId="9"/>
  </si>
  <si>
    <t>d （釣り）</t>
    <phoneticPr fontId="9"/>
  </si>
  <si>
    <t>c （黒松
海水浴場）</t>
    <phoneticPr fontId="9"/>
  </si>
  <si>
    <t>b （浅利
海水浴場）</t>
    <phoneticPr fontId="9"/>
  </si>
  <si>
    <t>a （波子
海水浴場）</t>
    <phoneticPr fontId="9"/>
  </si>
  <si>
    <t>島根県計</t>
    <rPh sb="0" eb="3">
      <t>シマネケン</t>
    </rPh>
    <rPh sb="3" eb="4">
      <t>ケイ</t>
    </rPh>
    <phoneticPr fontId="9"/>
  </si>
  <si>
    <t>サンピコ江津</t>
    <rPh sb="4" eb="6">
      <t>ゴウツ</t>
    </rPh>
    <phoneticPr fontId="9"/>
  </si>
  <si>
    <t>石見神楽公演</t>
    <rPh sb="0" eb="2">
      <t>イワミ</t>
    </rPh>
    <rPh sb="2" eb="4">
      <t>カグラ</t>
    </rPh>
    <rPh sb="4" eb="6">
      <t>コウエン</t>
    </rPh>
    <phoneticPr fontId="9"/>
  </si>
  <si>
    <t>全国万葉フェスティバルinしまね</t>
    <rPh sb="0" eb="2">
      <t>ゼンコク</t>
    </rPh>
    <rPh sb="2" eb="4">
      <t>マンヨウ</t>
    </rPh>
    <phoneticPr fontId="9"/>
  </si>
  <si>
    <t>江の川祭り</t>
    <phoneticPr fontId="9"/>
  </si>
  <si>
    <t>ごうつ
秋まつり</t>
    <phoneticPr fontId="9"/>
  </si>
  <si>
    <t>菰沢公園オート
キャンプ場</t>
    <phoneticPr fontId="9"/>
  </si>
  <si>
    <t>地場産
センター</t>
    <phoneticPr fontId="9"/>
  </si>
  <si>
    <t>有福温泉</t>
  </si>
  <si>
    <t>江津海岸</t>
  </si>
  <si>
    <t>江津市水ふれ
あい公園
水の国</t>
    <rPh sb="12" eb="13">
      <t>ミズ</t>
    </rPh>
    <rPh sb="14" eb="15">
      <t>クニ</t>
    </rPh>
    <phoneticPr fontId="3"/>
  </si>
  <si>
    <t>森林総合公園
風の国</t>
    <rPh sb="0" eb="2">
      <t>シンリン</t>
    </rPh>
    <rPh sb="2" eb="4">
      <t>ソウゴウ</t>
    </rPh>
    <rPh sb="4" eb="6">
      <t>コウエン</t>
    </rPh>
    <rPh sb="7" eb="8">
      <t>カゼ</t>
    </rPh>
    <rPh sb="9" eb="10">
      <t>クニ</t>
    </rPh>
    <phoneticPr fontId="3"/>
  </si>
  <si>
    <t>千丈渓</t>
  </si>
  <si>
    <t>０９０２　観光地及び月別観光客数</t>
    <rPh sb="5" eb="8">
      <t>カンコウチ</t>
    </rPh>
    <rPh sb="8" eb="9">
      <t>オヨ</t>
    </rPh>
    <rPh sb="10" eb="12">
      <t>ツキベツ</t>
    </rPh>
    <rPh sb="12" eb="15">
      <t>カンコウキャク</t>
    </rPh>
    <rPh sb="15" eb="16">
      <t>スウ</t>
    </rPh>
    <phoneticPr fontId="9"/>
  </si>
  <si>
    <t>資料　県子ども子育て支援課</t>
    <rPh sb="0" eb="2">
      <t>シリョウ</t>
    </rPh>
    <rPh sb="3" eb="4">
      <t>ケン</t>
    </rPh>
    <rPh sb="4" eb="5">
      <t>コ</t>
    </rPh>
    <rPh sb="7" eb="9">
      <t>コソダ</t>
    </rPh>
    <rPh sb="10" eb="12">
      <t>シエン</t>
    </rPh>
    <rPh sb="12" eb="13">
      <t>カ</t>
    </rPh>
    <phoneticPr fontId="3"/>
  </si>
  <si>
    <t>注　　福祉行政報告例の改正により、平成27年から保育所及び幼保連携型認定子ども園に係る数値を記載。（地域型保育事業については含まない）</t>
    <rPh sb="0" eb="1">
      <t>チュウ</t>
    </rPh>
    <rPh sb="3" eb="5">
      <t>フクシ</t>
    </rPh>
    <rPh sb="5" eb="7">
      <t>ギョウセイ</t>
    </rPh>
    <rPh sb="7" eb="10">
      <t>ホウコクレイ</t>
    </rPh>
    <rPh sb="11" eb="13">
      <t>カイセイ</t>
    </rPh>
    <rPh sb="17" eb="19">
      <t>ヘイセイ</t>
    </rPh>
    <rPh sb="21" eb="22">
      <t>ネン</t>
    </rPh>
    <rPh sb="24" eb="26">
      <t>ホイク</t>
    </rPh>
    <rPh sb="26" eb="27">
      <t>ジョ</t>
    </rPh>
    <rPh sb="27" eb="28">
      <t>オヨ</t>
    </rPh>
    <rPh sb="29" eb="30">
      <t>ヨウ</t>
    </rPh>
    <rPh sb="30" eb="31">
      <t>タモツ</t>
    </rPh>
    <rPh sb="31" eb="34">
      <t>レンケイカタ</t>
    </rPh>
    <rPh sb="34" eb="36">
      <t>ニンテイ</t>
    </rPh>
    <rPh sb="36" eb="37">
      <t>コ</t>
    </rPh>
    <rPh sb="39" eb="40">
      <t>エン</t>
    </rPh>
    <rPh sb="41" eb="42">
      <t>カカワ</t>
    </rPh>
    <rPh sb="43" eb="45">
      <t>スウチ</t>
    </rPh>
    <rPh sb="46" eb="48">
      <t>キサイ</t>
    </rPh>
    <rPh sb="50" eb="53">
      <t>チイキガタ</t>
    </rPh>
    <rPh sb="53" eb="55">
      <t>ホイク</t>
    </rPh>
    <rPh sb="55" eb="57">
      <t>ジギョウ</t>
    </rPh>
    <rPh sb="62" eb="63">
      <t>フク</t>
    </rPh>
    <phoneticPr fontId="9"/>
  </si>
  <si>
    <t>私立</t>
    <rPh sb="0" eb="2">
      <t>シリツ</t>
    </rPh>
    <phoneticPr fontId="3"/>
  </si>
  <si>
    <t>公立</t>
    <rPh sb="0" eb="2">
      <t>コウリツ</t>
    </rPh>
    <phoneticPr fontId="3"/>
  </si>
  <si>
    <t>定員に対する在所者数の割合</t>
    <rPh sb="0" eb="2">
      <t>テイイン</t>
    </rPh>
    <rPh sb="3" eb="4">
      <t>タイ</t>
    </rPh>
    <rPh sb="11" eb="13">
      <t>ワリアイ</t>
    </rPh>
    <phoneticPr fontId="3"/>
  </si>
  <si>
    <t>在 所 者 数</t>
    <phoneticPr fontId="3"/>
  </si>
  <si>
    <t>定　　員</t>
    <phoneticPr fontId="3"/>
  </si>
  <si>
    <t>保　育　所　数</t>
    <rPh sb="0" eb="5">
      <t>ホイクショ</t>
    </rPh>
    <rPh sb="6" eb="7">
      <t>スウ</t>
    </rPh>
    <phoneticPr fontId="3"/>
  </si>
  <si>
    <t>１００１　保育所数及び在所者数等</t>
    <phoneticPr fontId="9"/>
  </si>
  <si>
    <t>厚生労働省大臣官房統計情報部「医療施設調査」　</t>
  </si>
  <si>
    <t>資料　</t>
    <phoneticPr fontId="17"/>
  </si>
  <si>
    <t>令和</t>
  </si>
  <si>
    <t>.10.0</t>
  </si>
  <si>
    <t>無 床</t>
  </si>
  <si>
    <t>有 床</t>
  </si>
  <si>
    <t>一 般</t>
  </si>
  <si>
    <t>療養</t>
    <rPh sb="0" eb="2">
      <t>リョウヨウ</t>
    </rPh>
    <phoneticPr fontId="28"/>
  </si>
  <si>
    <t>療養・一般</t>
    <rPh sb="0" eb="2">
      <t>リョウヨウ</t>
    </rPh>
    <rPh sb="3" eb="5">
      <t>イッパン</t>
    </rPh>
    <phoneticPr fontId="9"/>
  </si>
  <si>
    <t>結 核</t>
  </si>
  <si>
    <t>感染症</t>
    <rPh sb="0" eb="3">
      <t>カンセンショウ</t>
    </rPh>
    <phoneticPr fontId="28"/>
  </si>
  <si>
    <t>精 神</t>
  </si>
  <si>
    <t>病床数</t>
  </si>
  <si>
    <t>施　　設　　数</t>
  </si>
  <si>
    <t>病　　　　床　　　　数</t>
  </si>
  <si>
    <t>施設数</t>
  </si>
  <si>
    <t>歯　科
診療所</t>
    <phoneticPr fontId="9"/>
  </si>
  <si>
    <t>一　般　診　療　所</t>
  </si>
  <si>
    <t>病　　　　　　　　　　　院</t>
  </si>
  <si>
    <t>（単位：施設，床）</t>
    <rPh sb="1" eb="3">
      <t>タンイ</t>
    </rPh>
    <rPh sb="4" eb="6">
      <t>シセツ</t>
    </rPh>
    <rPh sb="7" eb="8">
      <t>ユカ</t>
    </rPh>
    <phoneticPr fontId="9"/>
  </si>
  <si>
    <t>１１０１　病院、診療所数及び病床数</t>
    <phoneticPr fontId="9"/>
  </si>
  <si>
    <t>資料　厚生労働省「人口動態統計｣</t>
    <phoneticPr fontId="28"/>
  </si>
  <si>
    <t>白血病</t>
  </si>
  <si>
    <t>子　宮</t>
  </si>
  <si>
    <t>乳　房</t>
  </si>
  <si>
    <t>気管、
気管支
及び肺</t>
    <phoneticPr fontId="9"/>
  </si>
  <si>
    <t>膵</t>
  </si>
  <si>
    <t>胆のう
及　び
その他
の胆道</t>
    <phoneticPr fontId="9"/>
  </si>
  <si>
    <t>肝及び
肝　内
胆　管</t>
    <phoneticPr fontId="9"/>
  </si>
  <si>
    <t>直腸Ｓ状
結　　腸
移 行 部</t>
    <phoneticPr fontId="9"/>
  </si>
  <si>
    <t>結　腸</t>
  </si>
  <si>
    <t>胃</t>
  </si>
  <si>
    <t>食　道</t>
  </si>
  <si>
    <t>自　殺</t>
    <phoneticPr fontId="9"/>
  </si>
  <si>
    <t>不慮の
事　故</t>
    <phoneticPr fontId="9"/>
  </si>
  <si>
    <t>老　衰</t>
    <phoneticPr fontId="9"/>
  </si>
  <si>
    <t>腎不全</t>
    <phoneticPr fontId="9"/>
  </si>
  <si>
    <t>肝疾患</t>
    <phoneticPr fontId="9"/>
  </si>
  <si>
    <t>喘　息</t>
    <phoneticPr fontId="9"/>
  </si>
  <si>
    <t>慢性閉
塞性肺
疾　患</t>
    <phoneticPr fontId="9"/>
  </si>
  <si>
    <t>肺　炎</t>
    <phoneticPr fontId="9"/>
  </si>
  <si>
    <t>大動脈
瘤及び
解　離</t>
    <phoneticPr fontId="9"/>
  </si>
  <si>
    <t>脳血管
疾　患</t>
    <phoneticPr fontId="9"/>
  </si>
  <si>
    <t>心疾患
(高血
圧性を
除く)</t>
    <phoneticPr fontId="9"/>
  </si>
  <si>
    <t>高血圧
性疾患</t>
    <phoneticPr fontId="9"/>
  </si>
  <si>
    <t>糖尿病</t>
  </si>
  <si>
    <t>悪　　　　性　　　　新　　　　生　　　　物</t>
  </si>
  <si>
    <t>結　核</t>
  </si>
  <si>
    <t>死　亡
総　数</t>
    <phoneticPr fontId="9"/>
  </si>
  <si>
    <t>１１０２　選択死因別死亡数</t>
    <rPh sb="5" eb="7">
      <t>センタク</t>
    </rPh>
    <rPh sb="7" eb="9">
      <t>シイン</t>
    </rPh>
    <rPh sb="9" eb="10">
      <t>ベツ</t>
    </rPh>
    <rPh sb="10" eb="12">
      <t>シボウ</t>
    </rPh>
    <rPh sb="12" eb="13">
      <t>スウ</t>
    </rPh>
    <phoneticPr fontId="9"/>
  </si>
  <si>
    <t>資料　県廃棄物対策課</t>
    <rPh sb="4" eb="7">
      <t>ハイキブツ</t>
    </rPh>
    <rPh sb="7" eb="9">
      <t>タイサク</t>
    </rPh>
    <phoneticPr fontId="28"/>
  </si>
  <si>
    <t>農村還元</t>
    <rPh sb="0" eb="2">
      <t>ノウソン</t>
    </rPh>
    <rPh sb="2" eb="4">
      <t>カンゲン</t>
    </rPh>
    <phoneticPr fontId="7"/>
  </si>
  <si>
    <t>し尿処理
施     設</t>
    <phoneticPr fontId="9"/>
  </si>
  <si>
    <t>下水道　　　
投   入</t>
    <phoneticPr fontId="9"/>
  </si>
  <si>
    <t>処　理　内　訳</t>
    <rPh sb="0" eb="1">
      <t>トコロ</t>
    </rPh>
    <rPh sb="2" eb="3">
      <t>リ</t>
    </rPh>
    <rPh sb="4" eb="5">
      <t>ウチ</t>
    </rPh>
    <rPh sb="6" eb="7">
      <t>ヤク</t>
    </rPh>
    <phoneticPr fontId="7"/>
  </si>
  <si>
    <t>浄 化 槽
汚 泥 量</t>
    <phoneticPr fontId="9"/>
  </si>
  <si>
    <t>自家処理量</t>
    <rPh sb="0" eb="2">
      <t>ジカ</t>
    </rPh>
    <rPh sb="2" eb="5">
      <t>ショリリョウ</t>
    </rPh>
    <phoneticPr fontId="28"/>
  </si>
  <si>
    <t>総処理量</t>
    <rPh sb="0" eb="1">
      <t>ソウ</t>
    </rPh>
    <rPh sb="1" eb="3">
      <t>ショリ</t>
    </rPh>
    <rPh sb="3" eb="4">
      <t>リョウ</t>
    </rPh>
    <phoneticPr fontId="28"/>
  </si>
  <si>
    <t>水洗化人口</t>
    <phoneticPr fontId="28"/>
  </si>
  <si>
    <t>総人口</t>
    <rPh sb="0" eb="3">
      <t>ソウジンコウ</t>
    </rPh>
    <phoneticPr fontId="28"/>
  </si>
  <si>
    <t>（単位：人，kl）</t>
    <rPh sb="1" eb="3">
      <t>タンイ</t>
    </rPh>
    <rPh sb="4" eb="5">
      <t>ニン</t>
    </rPh>
    <phoneticPr fontId="9"/>
  </si>
  <si>
    <t>１１０３　し尿処理量[年度]</t>
    <rPh sb="6" eb="7">
      <t>ニョウ</t>
    </rPh>
    <rPh sb="7" eb="9">
      <t>ショリ</t>
    </rPh>
    <rPh sb="9" eb="10">
      <t>リョウ</t>
    </rPh>
    <rPh sb="11" eb="13">
      <t>ネンド</t>
    </rPh>
    <phoneticPr fontId="9"/>
  </si>
  <si>
    <t>資料　県廃棄物対策課</t>
    <rPh sb="4" eb="7">
      <t>ハイキブツ</t>
    </rPh>
    <rPh sb="7" eb="9">
      <t>タイサク</t>
    </rPh>
    <phoneticPr fontId="25"/>
  </si>
  <si>
    <t>１）リサイクル率（％）＝（資源化量＋集団回収量）／（処理合計＋集団回収量）×100　</t>
    <rPh sb="7" eb="8">
      <t>リツ</t>
    </rPh>
    <rPh sb="13" eb="15">
      <t>シゲン</t>
    </rPh>
    <rPh sb="15" eb="16">
      <t>カ</t>
    </rPh>
    <rPh sb="16" eb="17">
      <t>リョウ</t>
    </rPh>
    <rPh sb="18" eb="20">
      <t>シュウダン</t>
    </rPh>
    <rPh sb="20" eb="22">
      <t>カイシュウ</t>
    </rPh>
    <rPh sb="22" eb="23">
      <t>リョウ</t>
    </rPh>
    <rPh sb="26" eb="28">
      <t>ショリ</t>
    </rPh>
    <rPh sb="28" eb="30">
      <t>ゴウケイ</t>
    </rPh>
    <rPh sb="31" eb="33">
      <t>シュウダン</t>
    </rPh>
    <rPh sb="33" eb="35">
      <t>カイシュウ</t>
    </rPh>
    <rPh sb="35" eb="36">
      <t>リョウ</t>
    </rPh>
    <phoneticPr fontId="0"/>
  </si>
  <si>
    <t>破砕圧縮残さ</t>
    <rPh sb="0" eb="2">
      <t>ハサイ</t>
    </rPh>
    <rPh sb="2" eb="4">
      <t>アッシュク</t>
    </rPh>
    <rPh sb="4" eb="5">
      <t>ザン</t>
    </rPh>
    <phoneticPr fontId="7"/>
  </si>
  <si>
    <t>焼却残さ</t>
    <rPh sb="0" eb="2">
      <t>ショウキャク</t>
    </rPh>
    <rPh sb="2" eb="3">
      <t>ザン</t>
    </rPh>
    <phoneticPr fontId="7"/>
  </si>
  <si>
    <t>直接埋立</t>
    <rPh sb="0" eb="2">
      <t>チョクセツ</t>
    </rPh>
    <rPh sb="2" eb="3">
      <t>ウ</t>
    </rPh>
    <rPh sb="3" eb="4">
      <t>タ</t>
    </rPh>
    <phoneticPr fontId="7"/>
  </si>
  <si>
    <t>直接埋立
Ｄ</t>
    <rPh sb="0" eb="2">
      <t>チョクセツ</t>
    </rPh>
    <rPh sb="2" eb="4">
      <t>ウメタテ</t>
    </rPh>
    <phoneticPr fontId="28"/>
  </si>
  <si>
    <t>焼却以外の
中間処理
Ｃ</t>
    <rPh sb="0" eb="2">
      <t>ショウキャク</t>
    </rPh>
    <rPh sb="2" eb="4">
      <t>イガイ</t>
    </rPh>
    <rPh sb="6" eb="8">
      <t>チュウカン</t>
    </rPh>
    <rPh sb="8" eb="10">
      <t>ショリ</t>
    </rPh>
    <phoneticPr fontId="7"/>
  </si>
  <si>
    <t>直接資源化 
Ｂ</t>
    <rPh sb="0" eb="2">
      <t>チョクセツ</t>
    </rPh>
    <rPh sb="2" eb="4">
      <t>シゲン</t>
    </rPh>
    <rPh sb="4" eb="5">
      <t>カ</t>
    </rPh>
    <phoneticPr fontId="7"/>
  </si>
  <si>
    <t>直接焼却
 Ａ</t>
    <rPh sb="0" eb="2">
      <t>チョクセツ</t>
    </rPh>
    <rPh sb="2" eb="4">
      <t>ショウキャク</t>
    </rPh>
    <phoneticPr fontId="28"/>
  </si>
  <si>
    <t>資源化</t>
    <rPh sb="0" eb="2">
      <t>シゲン</t>
    </rPh>
    <rPh sb="2" eb="3">
      <t>カ</t>
    </rPh>
    <phoneticPr fontId="7"/>
  </si>
  <si>
    <t>最　終　処　分</t>
    <rPh sb="0" eb="1">
      <t>サイ</t>
    </rPh>
    <rPh sb="2" eb="3">
      <t>オワリ</t>
    </rPh>
    <rPh sb="4" eb="5">
      <t>トコロ</t>
    </rPh>
    <rPh sb="6" eb="7">
      <t>ブン</t>
    </rPh>
    <phoneticPr fontId="7"/>
  </si>
  <si>
    <t>処理合計
Ａ+Ｂ+Ｃ+Ｄ</t>
    <rPh sb="0" eb="2">
      <t>ショリ</t>
    </rPh>
    <rPh sb="2" eb="4">
      <t>ゴウケイ</t>
    </rPh>
    <phoneticPr fontId="7"/>
  </si>
  <si>
    <t>処理内訳</t>
    <rPh sb="0" eb="2">
      <t>ショリ</t>
    </rPh>
    <rPh sb="2" eb="4">
      <t>ウチワケ</t>
    </rPh>
    <phoneticPr fontId="7"/>
  </si>
  <si>
    <t>集団
回収量</t>
    <rPh sb="0" eb="2">
      <t>シュウダン</t>
    </rPh>
    <rPh sb="3" eb="6">
      <t>カイシュウリョウ</t>
    </rPh>
    <phoneticPr fontId="7"/>
  </si>
  <si>
    <t>1)
リサイクル率
（％）</t>
    <rPh sb="8" eb="9">
      <t>リツ</t>
    </rPh>
    <phoneticPr fontId="7"/>
  </si>
  <si>
    <t>ご　み　処　理　の　内　訳</t>
    <rPh sb="4" eb="5">
      <t>トコロ</t>
    </rPh>
    <rPh sb="6" eb="7">
      <t>リ</t>
    </rPh>
    <rPh sb="10" eb="11">
      <t>ウチ</t>
    </rPh>
    <rPh sb="12" eb="13">
      <t>ヤク</t>
    </rPh>
    <phoneticPr fontId="7"/>
  </si>
  <si>
    <t>自家処理量</t>
    <rPh sb="0" eb="2">
      <t>ジカ</t>
    </rPh>
    <rPh sb="2" eb="4">
      <t>ショリ</t>
    </rPh>
    <rPh sb="4" eb="5">
      <t>リョウ</t>
    </rPh>
    <phoneticPr fontId="7"/>
  </si>
  <si>
    <t>総排出量</t>
    <rPh sb="0" eb="1">
      <t>ソウ</t>
    </rPh>
    <rPh sb="1" eb="4">
      <t>ハイシュツリョウ</t>
    </rPh>
    <phoneticPr fontId="7"/>
  </si>
  <si>
    <t>資料　県出納局「島根県歳入歳出決算付属書」　県市町村課｢島根県市町村財政概況｣</t>
    <rPh sb="23" eb="26">
      <t>シチョウソン</t>
    </rPh>
    <phoneticPr fontId="3"/>
  </si>
  <si>
    <t>2)  県の「教育財産」については、「公共用財産」とは別の区別となっていることから、「その他」に計上している。</t>
    <rPh sb="4" eb="5">
      <t>ケン</t>
    </rPh>
    <rPh sb="7" eb="9">
      <t>キョウイク</t>
    </rPh>
    <rPh sb="9" eb="11">
      <t>ザイサン</t>
    </rPh>
    <rPh sb="19" eb="21">
      <t>コウキョウ</t>
    </rPh>
    <rPh sb="21" eb="22">
      <t>ヨウ</t>
    </rPh>
    <rPh sb="22" eb="24">
      <t>ザイサン</t>
    </rPh>
    <rPh sb="27" eb="28">
      <t>ベツ</t>
    </rPh>
    <rPh sb="29" eb="31">
      <t>クベツ</t>
    </rPh>
    <rPh sb="45" eb="46">
      <t>タ</t>
    </rPh>
    <rPh sb="48" eb="50">
      <t>ケイジョウ</t>
    </rPh>
    <phoneticPr fontId="9"/>
  </si>
  <si>
    <t>1)　県については警察施設、市町村については消防施設。</t>
  </si>
  <si>
    <t xml:space="preserve">本表は公有財産の地積高。 </t>
  </si>
  <si>
    <t>県</t>
    <rPh sb="0" eb="1">
      <t>ケン</t>
    </rPh>
    <phoneticPr fontId="9"/>
  </si>
  <si>
    <t>市　町　村　計</t>
    <rPh sb="0" eb="1">
      <t>シ</t>
    </rPh>
    <rPh sb="2" eb="3">
      <t>チョウ</t>
    </rPh>
    <rPh sb="4" eb="5">
      <t>ムラ</t>
    </rPh>
    <rPh sb="6" eb="7">
      <t>ケイ</t>
    </rPh>
    <phoneticPr fontId="9"/>
  </si>
  <si>
    <t>その他</t>
  </si>
  <si>
    <t>公　園</t>
  </si>
  <si>
    <t>公営住宅</t>
  </si>
  <si>
    <t>学　校</t>
  </si>
  <si>
    <t>1)警察
消防施設</t>
    <phoneticPr fontId="9"/>
  </si>
  <si>
    <t>山  林</t>
  </si>
  <si>
    <t>公  共  用  財  産</t>
  </si>
  <si>
    <t>その他の行政機関</t>
  </si>
  <si>
    <t>本庁舎</t>
  </si>
  <si>
    <t>総  数
Ａ</t>
    <phoneticPr fontId="9"/>
  </si>
  <si>
    <t>普通財産　　　
Ｂ</t>
    <phoneticPr fontId="9"/>
  </si>
  <si>
    <t>行　　　　　　　政　　　　　　　財　　　　　　　産</t>
  </si>
  <si>
    <t>総    数
Ａ＋Ｂ</t>
    <phoneticPr fontId="9"/>
  </si>
  <si>
    <t>（単位：㎡）</t>
    <rPh sb="1" eb="3">
      <t>タンイ</t>
    </rPh>
    <phoneticPr fontId="9"/>
  </si>
  <si>
    <t>１２０１　種類別公有財産（不動産のうち土地）保有高[年度]</t>
    <rPh sb="5" eb="7">
      <t>シュルイ</t>
    </rPh>
    <rPh sb="7" eb="8">
      <t>ベツ</t>
    </rPh>
    <rPh sb="8" eb="10">
      <t>コウユウ</t>
    </rPh>
    <rPh sb="10" eb="12">
      <t>ザイサン</t>
    </rPh>
    <rPh sb="13" eb="16">
      <t>フドウサン</t>
    </rPh>
    <rPh sb="19" eb="21">
      <t>トチ</t>
    </rPh>
    <rPh sb="22" eb="25">
      <t>ホユウダカ</t>
    </rPh>
    <rPh sb="26" eb="28">
      <t>ネンド</t>
    </rPh>
    <phoneticPr fontId="9"/>
  </si>
  <si>
    <t>資料  県市町村課｢島根県市町村財政概況｣</t>
    <rPh sb="5" eb="8">
      <t>シチョウソン</t>
    </rPh>
    <phoneticPr fontId="3"/>
  </si>
  <si>
    <t>前年度
繰   上
充用金</t>
    <phoneticPr fontId="9"/>
  </si>
  <si>
    <t>繰出金</t>
    <phoneticPr fontId="9"/>
  </si>
  <si>
    <t>貸付金</t>
    <phoneticPr fontId="9"/>
  </si>
  <si>
    <t>投資及び
出 資 金</t>
    <phoneticPr fontId="9"/>
  </si>
  <si>
    <t>積立金</t>
    <phoneticPr fontId="9"/>
  </si>
  <si>
    <t>公債費</t>
    <phoneticPr fontId="9"/>
  </si>
  <si>
    <t>失業対策
事 業 費</t>
    <phoneticPr fontId="9"/>
  </si>
  <si>
    <t>災害復旧
事 業 費</t>
    <phoneticPr fontId="9"/>
  </si>
  <si>
    <t>普通建設
事 業 費</t>
    <phoneticPr fontId="9"/>
  </si>
  <si>
    <t>補助費等</t>
    <phoneticPr fontId="9"/>
  </si>
  <si>
    <t>扶助費</t>
    <phoneticPr fontId="9"/>
  </si>
  <si>
    <t>維   持
補修費</t>
    <phoneticPr fontId="9"/>
  </si>
  <si>
    <t>物件費</t>
    <phoneticPr fontId="9"/>
  </si>
  <si>
    <t>人件費</t>
    <phoneticPr fontId="9"/>
  </si>
  <si>
    <t>諸支出金</t>
    <phoneticPr fontId="9"/>
  </si>
  <si>
    <t>災   害
復旧費</t>
    <phoneticPr fontId="9"/>
  </si>
  <si>
    <t>教育費</t>
    <phoneticPr fontId="9"/>
  </si>
  <si>
    <t>消防費</t>
    <phoneticPr fontId="9"/>
  </si>
  <si>
    <t>土木費</t>
    <phoneticPr fontId="9"/>
  </si>
  <si>
    <t>商工費</t>
    <phoneticPr fontId="9"/>
  </si>
  <si>
    <t>農    　林
水産業費</t>
    <phoneticPr fontId="9"/>
  </si>
  <si>
    <t>労働費</t>
    <phoneticPr fontId="9"/>
  </si>
  <si>
    <t>衛生費</t>
    <phoneticPr fontId="9"/>
  </si>
  <si>
    <t>民生費</t>
    <phoneticPr fontId="9"/>
  </si>
  <si>
    <t>総務費</t>
    <phoneticPr fontId="9"/>
  </si>
  <si>
    <t>議会費</t>
    <phoneticPr fontId="9"/>
  </si>
  <si>
    <t>地方債</t>
    <phoneticPr fontId="9"/>
  </si>
  <si>
    <t>諸収入</t>
    <phoneticPr fontId="9"/>
  </si>
  <si>
    <t>繰越金</t>
    <phoneticPr fontId="9"/>
  </si>
  <si>
    <t>繰入金</t>
    <phoneticPr fontId="9"/>
  </si>
  <si>
    <t>寄附金</t>
    <phoneticPr fontId="9"/>
  </si>
  <si>
    <t>財産収入</t>
    <phoneticPr fontId="9"/>
  </si>
  <si>
    <t>県支出金</t>
    <phoneticPr fontId="9"/>
  </si>
  <si>
    <t>国有提供施設
等所在市町村
助成交付金</t>
    <rPh sb="0" eb="2">
      <t>コクユウ</t>
    </rPh>
    <rPh sb="2" eb="4">
      <t>テイキョウ</t>
    </rPh>
    <rPh sb="4" eb="6">
      <t>シセツ</t>
    </rPh>
    <rPh sb="7" eb="8">
      <t>トウ</t>
    </rPh>
    <rPh sb="8" eb="10">
      <t>ショザイ</t>
    </rPh>
    <rPh sb="10" eb="13">
      <t>シチョウソン</t>
    </rPh>
    <phoneticPr fontId="3"/>
  </si>
  <si>
    <t>国　庫
支出金</t>
    <phoneticPr fontId="9"/>
  </si>
  <si>
    <t>手数料</t>
    <phoneticPr fontId="9"/>
  </si>
  <si>
    <t>使用料</t>
    <phoneticPr fontId="9"/>
  </si>
  <si>
    <t>分担金
及   び
負担金</t>
    <phoneticPr fontId="9"/>
  </si>
  <si>
    <t>交通安全
対策特別
交　付　金</t>
    <phoneticPr fontId="9"/>
  </si>
  <si>
    <t>地   方
交付税</t>
    <phoneticPr fontId="9"/>
  </si>
  <si>
    <t>地方特例
交付金等</t>
    <rPh sb="2" eb="3">
      <t>トク</t>
    </rPh>
    <rPh sb="3" eb="4">
      <t>レイ</t>
    </rPh>
    <rPh sb="5" eb="8">
      <t>コウフキン</t>
    </rPh>
    <rPh sb="8" eb="9">
      <t>トウ</t>
    </rPh>
    <phoneticPr fontId="3"/>
  </si>
  <si>
    <t>法人事業税交付金</t>
    <rPh sb="0" eb="2">
      <t>ホウジン</t>
    </rPh>
    <rPh sb="2" eb="4">
      <t>ジギョウ</t>
    </rPh>
    <rPh sb="4" eb="5">
      <t>ゼイ</t>
    </rPh>
    <rPh sb="5" eb="8">
      <t>コウフキン</t>
    </rPh>
    <phoneticPr fontId="9"/>
  </si>
  <si>
    <t>自動車税
環境性能
割交付金等</t>
    <rPh sb="0" eb="3">
      <t>ジドウシャ</t>
    </rPh>
    <rPh sb="3" eb="4">
      <t>ゼイ</t>
    </rPh>
    <rPh sb="5" eb="7">
      <t>カンキョウ</t>
    </rPh>
    <rPh sb="7" eb="9">
      <t>セイノウ</t>
    </rPh>
    <rPh sb="10" eb="11">
      <t>ワリ</t>
    </rPh>
    <rPh sb="11" eb="14">
      <t>コウフキン</t>
    </rPh>
    <rPh sb="14" eb="15">
      <t>トウ</t>
    </rPh>
    <phoneticPr fontId="9"/>
  </si>
  <si>
    <t>自動車
取得税
交付金</t>
    <phoneticPr fontId="9"/>
  </si>
  <si>
    <t>特別地方
消 費 税
交 付 金</t>
    <phoneticPr fontId="9"/>
  </si>
  <si>
    <t>ゴルフ場
利 用 税
交 付 金</t>
    <phoneticPr fontId="9"/>
  </si>
  <si>
    <t>地　方
消費税
交付金</t>
    <rPh sb="0" eb="3">
      <t>チホウ</t>
    </rPh>
    <rPh sb="4" eb="7">
      <t>ショウヒゼイ</t>
    </rPh>
    <rPh sb="8" eb="11">
      <t>コウフキン</t>
    </rPh>
    <phoneticPr fontId="3"/>
  </si>
  <si>
    <t>株式等譲渡
所得割交付金</t>
    <rPh sb="0" eb="2">
      <t>カブシキ</t>
    </rPh>
    <rPh sb="2" eb="3">
      <t>トウ</t>
    </rPh>
    <rPh sb="3" eb="5">
      <t>ジョウト</t>
    </rPh>
    <phoneticPr fontId="3"/>
  </si>
  <si>
    <t>配当割
交付金</t>
    <rPh sb="0" eb="2">
      <t>ハイトウ</t>
    </rPh>
    <rPh sb="2" eb="3">
      <t>ワリ</t>
    </rPh>
    <phoneticPr fontId="3"/>
  </si>
  <si>
    <t>利子割
交付金</t>
    <phoneticPr fontId="9"/>
  </si>
  <si>
    <t>地　方
譲与税</t>
    <phoneticPr fontId="9"/>
  </si>
  <si>
    <t>地方税</t>
    <phoneticPr fontId="9"/>
  </si>
  <si>
    <t>性　　　質　　　別　　　歳　　　出　　　内　　　訳</t>
    <phoneticPr fontId="9"/>
  </si>
  <si>
    <t>目　　　的　　　別　　　歳　　　出　　　内　　　訳</t>
    <phoneticPr fontId="9"/>
  </si>
  <si>
    <t>歳出総額</t>
    <phoneticPr fontId="9"/>
  </si>
  <si>
    <t>科　　　目　　　別　　　歳　　　入　　　内　　　訳　</t>
    <phoneticPr fontId="9"/>
  </si>
  <si>
    <t>歳入総額</t>
  </si>
  <si>
    <t>（単位：1000円）</t>
    <rPh sb="1" eb="3">
      <t>タンイ</t>
    </rPh>
    <rPh sb="8" eb="9">
      <t>エン</t>
    </rPh>
    <phoneticPr fontId="9"/>
  </si>
  <si>
    <t>１２０２　歳入歳出決算（普通会計）[年度]</t>
    <rPh sb="5" eb="7">
      <t>サイニュウ</t>
    </rPh>
    <rPh sb="7" eb="9">
      <t>サイシュツ</t>
    </rPh>
    <rPh sb="9" eb="11">
      <t>ケッサン</t>
    </rPh>
    <rPh sb="12" eb="14">
      <t>フツウ</t>
    </rPh>
    <rPh sb="14" eb="16">
      <t>カイケイ</t>
    </rPh>
    <rPh sb="18" eb="20">
      <t>ネンド</t>
    </rPh>
    <phoneticPr fontId="9"/>
  </si>
  <si>
    <t>資料　県市町村課｢島根県市町村財政概況｣</t>
    <rPh sb="3" eb="4">
      <t>ケン</t>
    </rPh>
    <rPh sb="4" eb="7">
      <t>シチョウソン</t>
    </rPh>
    <phoneticPr fontId="3"/>
  </si>
  <si>
    <t xml:space="preserve">    平成27年度以降は、小数点以下2桁まで表示されるようになった。</t>
    <rPh sb="4" eb="6">
      <t>ヘイセイ</t>
    </rPh>
    <rPh sb="8" eb="10">
      <t>ネンド</t>
    </rPh>
    <rPh sb="10" eb="12">
      <t>イコウ</t>
    </rPh>
    <rPh sb="14" eb="17">
      <t>ショウスウテン</t>
    </rPh>
    <rPh sb="17" eb="19">
      <t>イカ</t>
    </rPh>
    <rPh sb="20" eb="21">
      <t>ケタ</t>
    </rPh>
    <rPh sb="23" eb="25">
      <t>ヒョウジ</t>
    </rPh>
    <phoneticPr fontId="9"/>
  </si>
  <si>
    <t>1)　基準財政収入額を基準財政需要額で除して得た数値の過去3ヵ年の平均値。</t>
  </si>
  <si>
    <t>1)財政力
指　　数</t>
    <phoneticPr fontId="9"/>
  </si>
  <si>
    <t>基準財政      
収 入 額</t>
    <phoneticPr fontId="9"/>
  </si>
  <si>
    <t>基準財政　　　
需 要 額</t>
    <phoneticPr fontId="9"/>
  </si>
  <si>
    <t>実　 質
単年度　　　
収　 支</t>
    <phoneticPr fontId="9"/>
  </si>
  <si>
    <t>実質収支</t>
    <phoneticPr fontId="9"/>
  </si>
  <si>
    <t>翌年度へ　　
繰越すべ　    
き 財 源</t>
    <phoneticPr fontId="9"/>
  </si>
  <si>
    <t>歳入歳出　　　
差 引 額</t>
    <phoneticPr fontId="9"/>
  </si>
  <si>
    <t>歳入総額</t>
    <phoneticPr fontId="9"/>
  </si>
  <si>
    <t>財　　政　　力</t>
  </si>
  <si>
    <t>普　　通　　会　　計　　決　　算　　収　　支</t>
  </si>
  <si>
    <t>(単位：1000円)</t>
    <rPh sb="1" eb="3">
      <t>タンイ</t>
    </rPh>
    <rPh sb="8" eb="9">
      <t>エン</t>
    </rPh>
    <phoneticPr fontId="9"/>
  </si>
  <si>
    <t>１２０３　決算収支及び財政力[年度]</t>
    <rPh sb="15" eb="17">
      <t>ネンド</t>
    </rPh>
    <phoneticPr fontId="9"/>
  </si>
  <si>
    <t>資料　県市町村課</t>
    <rPh sb="4" eb="7">
      <t>シチョウソン</t>
    </rPh>
    <phoneticPr fontId="3"/>
  </si>
  <si>
    <t>注　平成15年以前の数値は、合併前の江津市及び桜江町の数値を合算している。</t>
    <rPh sb="0" eb="1">
      <t>チュウ</t>
    </rPh>
    <rPh sb="2" eb="4">
      <t>ヘイセイ</t>
    </rPh>
    <rPh sb="6" eb="7">
      <t>ネン</t>
    </rPh>
    <rPh sb="7" eb="9">
      <t>イゼン</t>
    </rPh>
    <rPh sb="10" eb="12">
      <t>スウチ</t>
    </rPh>
    <rPh sb="14" eb="16">
      <t>ガッペイ</t>
    </rPh>
    <rPh sb="16" eb="17">
      <t>マエ</t>
    </rPh>
    <rPh sb="18" eb="21">
      <t>ゴウツシ</t>
    </rPh>
    <rPh sb="21" eb="22">
      <t>オヨ</t>
    </rPh>
    <rPh sb="23" eb="26">
      <t>サクラエチョウ</t>
    </rPh>
    <rPh sb="27" eb="29">
      <t>スウチ</t>
    </rPh>
    <rPh sb="30" eb="32">
      <t>ガッサン</t>
    </rPh>
    <phoneticPr fontId="9"/>
  </si>
  <si>
    <t>学校教育</t>
    <rPh sb="2" eb="4">
      <t>キョウイク</t>
    </rPh>
    <phoneticPr fontId="3"/>
  </si>
  <si>
    <t>その他</t>
    <rPh sb="0" eb="3">
      <t>ソノタ</t>
    </rPh>
    <phoneticPr fontId="3"/>
  </si>
  <si>
    <t>下水道</t>
    <rPh sb="0" eb="3">
      <t>ゲスイドウ</t>
    </rPh>
    <phoneticPr fontId="3"/>
  </si>
  <si>
    <t>交通</t>
    <rPh sb="0" eb="2">
      <t>コウツウ</t>
    </rPh>
    <phoneticPr fontId="3"/>
  </si>
  <si>
    <t>水道</t>
    <rPh sb="0" eb="2">
      <t>スイドウ</t>
    </rPh>
    <phoneticPr fontId="3"/>
  </si>
  <si>
    <t>病院</t>
    <rPh sb="0" eb="2">
      <t>ビョウイン</t>
    </rPh>
    <phoneticPr fontId="3"/>
  </si>
  <si>
    <t>計</t>
    <rPh sb="0" eb="1">
      <t>ケイ</t>
    </rPh>
    <phoneticPr fontId="3"/>
  </si>
  <si>
    <t>教  育　関　係</t>
  </si>
  <si>
    <t>消防関係</t>
    <phoneticPr fontId="9"/>
  </si>
  <si>
    <t>一般行政　　　
関     係</t>
    <phoneticPr fontId="9"/>
  </si>
  <si>
    <t>公営企業等会計関係</t>
    <rPh sb="2" eb="4">
      <t>キギョウ</t>
    </rPh>
    <rPh sb="4" eb="5">
      <t>トウ</t>
    </rPh>
    <phoneticPr fontId="3"/>
  </si>
  <si>
    <t>普 通 会 計 関 係</t>
  </si>
  <si>
    <t>総　数</t>
  </si>
  <si>
    <t>(単位：人)</t>
    <rPh sb="1" eb="3">
      <t>タンイ</t>
    </rPh>
    <rPh sb="4" eb="5">
      <t>ニン</t>
    </rPh>
    <phoneticPr fontId="9"/>
  </si>
  <si>
    <t>１３０１　市町村職員数</t>
    <rPh sb="5" eb="8">
      <t>シチョウソン</t>
    </rPh>
    <rPh sb="8" eb="10">
      <t>ショクイン</t>
    </rPh>
    <rPh sb="10" eb="11">
      <t>スウ</t>
    </rPh>
    <phoneticPr fontId="9"/>
  </si>
  <si>
    <t>資料　県選挙管理委員会</t>
    <rPh sb="4" eb="6">
      <t>センキョ</t>
    </rPh>
    <rPh sb="6" eb="8">
      <t>カンリ</t>
    </rPh>
    <rPh sb="8" eb="11">
      <t>イインカイ</t>
    </rPh>
    <phoneticPr fontId="3"/>
  </si>
  <si>
    <t>.9.1</t>
  </si>
  <si>
    <t>.9.2</t>
  </si>
  <si>
    <t>.9.2</t>
    <phoneticPr fontId="9"/>
  </si>
  <si>
    <t>.9.20</t>
    <phoneticPr fontId="9"/>
  </si>
  <si>
    <t>.9.10</t>
    <phoneticPr fontId="9"/>
  </si>
  <si>
    <t>女</t>
  </si>
  <si>
    <t>男</t>
  </si>
  <si>
    <t>１３０２　選挙人名簿登録者数</t>
    <rPh sb="5" eb="7">
      <t>センキョ</t>
    </rPh>
    <rPh sb="7" eb="8">
      <t>ニン</t>
    </rPh>
    <rPh sb="8" eb="10">
      <t>メイボ</t>
    </rPh>
    <rPh sb="10" eb="12">
      <t>トウロク</t>
    </rPh>
    <rPh sb="12" eb="13">
      <t>シャ</t>
    </rPh>
    <rPh sb="13" eb="14">
      <t>スウ</t>
    </rPh>
    <phoneticPr fontId="9"/>
  </si>
  <si>
    <t>資料　文部科学省「学校基本調査報告書」　県統計調査課「学校基本調査結果報告書」、しまね統計情報データベース「学校基本調査」</t>
    <rPh sb="5" eb="7">
      <t>カガク</t>
    </rPh>
    <rPh sb="23" eb="25">
      <t>チョウサ</t>
    </rPh>
    <rPh sb="43" eb="45">
      <t>トウケイ</t>
    </rPh>
    <rPh sb="45" eb="47">
      <t>ジョウホウ</t>
    </rPh>
    <phoneticPr fontId="3"/>
  </si>
  <si>
    <t>.5.1</t>
  </si>
  <si>
    <t xml:space="preserve">        -</t>
  </si>
  <si>
    <t>５ 歳 児</t>
  </si>
  <si>
    <t>４ 歳 児</t>
  </si>
  <si>
    <t>３ 歳 児</t>
  </si>
  <si>
    <t>修了者　　　
(３月末)</t>
    <phoneticPr fontId="9"/>
  </si>
  <si>
    <t>在　　　　　　　　園　　　　　　　　　者　　　　　　　　　　数</t>
  </si>
  <si>
    <t>職 員 数
(本務者)</t>
    <phoneticPr fontId="9"/>
  </si>
  <si>
    <t>教 員 数 (本務者)</t>
  </si>
  <si>
    <t>学級数</t>
  </si>
  <si>
    <t>園　数</t>
  </si>
  <si>
    <t>（単位：園，級，人）</t>
    <phoneticPr fontId="9"/>
  </si>
  <si>
    <t>１４０１　幼稚園の教員数及び在園者数等</t>
    <rPh sb="11" eb="12">
      <t>スウ</t>
    </rPh>
    <phoneticPr fontId="9"/>
  </si>
  <si>
    <t>資料　文部科学省「学校基本調査報告書」、県統計調査課「学校基本調査結果報告書」、しまね統計情報データベース「学校基本調査」</t>
    <rPh sb="5" eb="7">
      <t>カガク</t>
    </rPh>
    <rPh sb="23" eb="25">
      <t>チョウサ</t>
    </rPh>
    <rPh sb="43" eb="45">
      <t>トウケイ</t>
    </rPh>
    <rPh sb="45" eb="47">
      <t>ジョウホウ</t>
    </rPh>
    <phoneticPr fontId="3"/>
  </si>
  <si>
    <t>3学年</t>
  </si>
  <si>
    <t>2学年</t>
  </si>
  <si>
    <t>1学年</t>
  </si>
  <si>
    <t>へき地　
指定校</t>
    <phoneticPr fontId="9"/>
  </si>
  <si>
    <t>6学年</t>
  </si>
  <si>
    <t>5学年</t>
  </si>
  <si>
    <t>4学年</t>
  </si>
  <si>
    <t>へき地      　
指定校</t>
    <phoneticPr fontId="9"/>
  </si>
  <si>
    <t>卒業者　　　
(3月末)</t>
    <phoneticPr fontId="9"/>
  </si>
  <si>
    <t>生　　　徒　　　数</t>
    <phoneticPr fontId="9"/>
  </si>
  <si>
    <t>職員数
(本務者)</t>
    <phoneticPr fontId="9"/>
  </si>
  <si>
    <t>教員数
(本務者)</t>
    <phoneticPr fontId="9"/>
  </si>
  <si>
    <t>学校数     
(本･分校)</t>
    <phoneticPr fontId="9"/>
  </si>
  <si>
    <t>児　　　　　　　童　　　　　　　数</t>
    <phoneticPr fontId="9"/>
  </si>
  <si>
    <t>学校数           
 (本･分校)</t>
    <phoneticPr fontId="9"/>
  </si>
  <si>
    <t>中　　　　　　　　　学　　　　　　　　　校</t>
    <phoneticPr fontId="9"/>
  </si>
  <si>
    <t>小　　　　　　　　　　　学　　　　　　　　　　　校</t>
    <phoneticPr fontId="9"/>
  </si>
  <si>
    <t>（単位：校，級，人）</t>
    <phoneticPr fontId="9"/>
  </si>
  <si>
    <t>１４０２　小学校・中学校の教職員数及び児童・生徒数等</t>
    <rPh sb="5" eb="8">
      <t>ショウガッコウ</t>
    </rPh>
    <rPh sb="9" eb="12">
      <t>チュウガッコウ</t>
    </rPh>
    <rPh sb="13" eb="14">
      <t>キョウ</t>
    </rPh>
    <rPh sb="16" eb="17">
      <t>スウ</t>
    </rPh>
    <rPh sb="17" eb="18">
      <t>オヨ</t>
    </rPh>
    <rPh sb="19" eb="21">
      <t>ジドウ</t>
    </rPh>
    <rPh sb="22" eb="26">
      <t>セイトスウトウ</t>
    </rPh>
    <phoneticPr fontId="9"/>
  </si>
  <si>
    <t>資料　文部科学省「学校基本調査報告書」、県統計調査課「学校基本調査結果報告書」</t>
    <rPh sb="5" eb="7">
      <t>カガク</t>
    </rPh>
    <rPh sb="23" eb="25">
      <t>チョウサ</t>
    </rPh>
    <phoneticPr fontId="3"/>
  </si>
  <si>
    <t>1　江津市の数字については江津市内に所在する高等学校の集計。</t>
    <rPh sb="2" eb="5">
      <t>ゴウツシ</t>
    </rPh>
    <rPh sb="13" eb="17">
      <t>ゴウツシナイ</t>
    </rPh>
    <rPh sb="18" eb="20">
      <t>ショザイ</t>
    </rPh>
    <phoneticPr fontId="9"/>
  </si>
  <si>
    <t>別科</t>
    <rPh sb="0" eb="2">
      <t>ベッカ</t>
    </rPh>
    <phoneticPr fontId="3"/>
  </si>
  <si>
    <t>専攻科</t>
  </si>
  <si>
    <t>小　　計</t>
  </si>
  <si>
    <t>定　　　時　　　制</t>
  </si>
  <si>
    <t>全      日      制</t>
  </si>
  <si>
    <t>併　置</t>
  </si>
  <si>
    <t>定時制</t>
  </si>
  <si>
    <t>全日制</t>
  </si>
  <si>
    <t>生         徒         数</t>
  </si>
  <si>
    <t>教員数 
(本務者)</t>
    <phoneticPr fontId="9"/>
  </si>
  <si>
    <t>学　　校　　数</t>
  </si>
  <si>
    <t>（単位：校，人）</t>
    <rPh sb="1" eb="3">
      <t>タンイ</t>
    </rPh>
    <rPh sb="4" eb="5">
      <t>コウ</t>
    </rPh>
    <rPh sb="6" eb="7">
      <t>ニン</t>
    </rPh>
    <phoneticPr fontId="9"/>
  </si>
  <si>
    <t>１４０３　高等学校の教職員数及び生徒数等</t>
    <rPh sb="5" eb="7">
      <t>コウトウ</t>
    </rPh>
    <rPh sb="7" eb="9">
      <t>ガッコウ</t>
    </rPh>
    <rPh sb="10" eb="13">
      <t>キョウショクイン</t>
    </rPh>
    <rPh sb="13" eb="14">
      <t>スウ</t>
    </rPh>
    <rPh sb="14" eb="15">
      <t>オヨ</t>
    </rPh>
    <rPh sb="16" eb="20">
      <t>セイトスウトウ</t>
    </rPh>
    <phoneticPr fontId="9"/>
  </si>
  <si>
    <t>　　　　</t>
  </si>
  <si>
    <t>資料　文部科学省「社会教育調査」、県教育庁総務課、県スポーツ振興課、島根県立図書館</t>
    <rPh sb="3" eb="5">
      <t>モンブ</t>
    </rPh>
    <rPh sb="5" eb="8">
      <t>カガクショウ</t>
    </rPh>
    <rPh sb="9" eb="11">
      <t>シャカイ</t>
    </rPh>
    <rPh sb="11" eb="13">
      <t>キョウイク</t>
    </rPh>
    <rPh sb="13" eb="15">
      <t>チョウサ</t>
    </rPh>
    <rPh sb="17" eb="18">
      <t>ケン</t>
    </rPh>
    <rPh sb="18" eb="21">
      <t>キョウイクチョウ</t>
    </rPh>
    <rPh sb="21" eb="24">
      <t>ソウムカ</t>
    </rPh>
    <rPh sb="25" eb="26">
      <t>ケン</t>
    </rPh>
    <rPh sb="30" eb="32">
      <t>シンコウ</t>
    </rPh>
    <rPh sb="32" eb="33">
      <t>カ</t>
    </rPh>
    <rPh sb="34" eb="38">
      <t>シマネケンリツ</t>
    </rPh>
    <rPh sb="38" eb="41">
      <t>トショカン</t>
    </rPh>
    <phoneticPr fontId="9"/>
  </si>
  <si>
    <t>注　　1）「公民館」数には、社会教育法上の公民館だけでなく、公民館機能を担うコミュニティセンター、交流センター、まちづくりセンターを含む。</t>
    <rPh sb="0" eb="1">
      <t>チュウ</t>
    </rPh>
    <rPh sb="6" eb="9">
      <t>コウミンカン</t>
    </rPh>
    <rPh sb="10" eb="11">
      <t>スウ</t>
    </rPh>
    <rPh sb="14" eb="16">
      <t>シャカイ</t>
    </rPh>
    <rPh sb="16" eb="18">
      <t>キョウイク</t>
    </rPh>
    <rPh sb="18" eb="19">
      <t>ホウ</t>
    </rPh>
    <rPh sb="19" eb="20">
      <t>ウエ</t>
    </rPh>
    <rPh sb="21" eb="24">
      <t>コウミンカン</t>
    </rPh>
    <rPh sb="30" eb="33">
      <t>コウミンカン</t>
    </rPh>
    <rPh sb="33" eb="35">
      <t>キノウ</t>
    </rPh>
    <rPh sb="36" eb="37">
      <t>ニナ</t>
    </rPh>
    <rPh sb="49" eb="51">
      <t>コウリュウ</t>
    </rPh>
    <rPh sb="66" eb="67">
      <t>フク</t>
    </rPh>
    <phoneticPr fontId="9"/>
  </si>
  <si>
    <t>その他</t>
    <phoneticPr fontId="9"/>
  </si>
  <si>
    <t>体育館</t>
    <phoneticPr fontId="9"/>
  </si>
  <si>
    <t>水泳プール
(屋内･屋外計)</t>
    <phoneticPr fontId="9"/>
  </si>
  <si>
    <t>運動広場</t>
    <phoneticPr fontId="9"/>
  </si>
  <si>
    <t>野 球 場          
ｿﾌﾄﾎﾞｰﾙ場</t>
    <phoneticPr fontId="9"/>
  </si>
  <si>
    <t>貸出冊数</t>
  </si>
  <si>
    <t>蔵書冊数</t>
  </si>
  <si>
    <t>館数</t>
  </si>
  <si>
    <t>公　共　社　会　体　育　施　設</t>
  </si>
  <si>
    <t>博物館及び
同相当施設</t>
    <rPh sb="3" eb="4">
      <t>オヨ</t>
    </rPh>
    <phoneticPr fontId="3"/>
  </si>
  <si>
    <t>図　　書　　館</t>
  </si>
  <si>
    <t>1）
公民館</t>
    <phoneticPr fontId="9"/>
  </si>
  <si>
    <t>(単位：館，冊)</t>
    <rPh sb="1" eb="3">
      <t>タンイ</t>
    </rPh>
    <rPh sb="4" eb="5">
      <t>カン</t>
    </rPh>
    <rPh sb="6" eb="7">
      <t>サツ</t>
    </rPh>
    <phoneticPr fontId="9"/>
  </si>
  <si>
    <t>１４０４　社会教育施設数等[年度]</t>
    <rPh sb="5" eb="7">
      <t>シャカイ</t>
    </rPh>
    <rPh sb="7" eb="9">
      <t>キョウイク</t>
    </rPh>
    <rPh sb="9" eb="11">
      <t>シセツ</t>
    </rPh>
    <rPh sb="11" eb="12">
      <t>スウ</t>
    </rPh>
    <rPh sb="12" eb="13">
      <t>トウ</t>
    </rPh>
    <rPh sb="14" eb="16">
      <t>ネンド</t>
    </rPh>
    <phoneticPr fontId="9"/>
  </si>
  <si>
    <t>資料　県環境政策課</t>
  </si>
  <si>
    <t>カラオケ</t>
  </si>
  <si>
    <t>地盤沈下</t>
  </si>
  <si>
    <t>土壌汚染</t>
  </si>
  <si>
    <t>悪　臭</t>
  </si>
  <si>
    <t>振　動</t>
  </si>
  <si>
    <t>騒　音</t>
  </si>
  <si>
    <t>水質汚濁</t>
  </si>
  <si>
    <t>大気汚染</t>
  </si>
  <si>
    <t>(単位：件)</t>
    <rPh sb="1" eb="3">
      <t>タンイ</t>
    </rPh>
    <rPh sb="4" eb="5">
      <t>ケン</t>
    </rPh>
    <phoneticPr fontId="9"/>
  </si>
  <si>
    <t>１５０１　種類別公害苦情・陳情受理件数[年度]</t>
    <rPh sb="20" eb="22">
      <t>ネンド</t>
    </rPh>
    <phoneticPr fontId="9"/>
  </si>
  <si>
    <t>資料　県消防総務課</t>
    <rPh sb="6" eb="9">
      <t>ソウムカ</t>
    </rPh>
    <phoneticPr fontId="9"/>
  </si>
  <si>
    <t>１) ポンプ自動車･救急車を除いたもの｡　２) 「その他」は水槽車、指揮車、広報車、資機材搬送車、その他の車両の計。</t>
  </si>
  <si>
    <t>江津邑智消防組合及び同組合管内（江津市を含む）</t>
    <rPh sb="8" eb="9">
      <t>オヨ</t>
    </rPh>
    <rPh sb="10" eb="11">
      <t>ドウ</t>
    </rPh>
    <rPh sb="11" eb="13">
      <t>クミアイ</t>
    </rPh>
    <rPh sb="13" eb="15">
      <t>カンナイ</t>
    </rPh>
    <rPh sb="16" eb="19">
      <t>ゴウツシ</t>
    </rPh>
    <rPh sb="20" eb="21">
      <t>フク</t>
    </rPh>
    <phoneticPr fontId="9"/>
  </si>
  <si>
    <t>2)その他</t>
    <phoneticPr fontId="9"/>
  </si>
  <si>
    <t>小型動力
ポンプ
積載車</t>
    <rPh sb="9" eb="12">
      <t>セキサイシャ</t>
    </rPh>
    <phoneticPr fontId="5"/>
  </si>
  <si>
    <t>小型動力
ポンプ</t>
    <phoneticPr fontId="9"/>
  </si>
  <si>
    <t>ポンプ
自動車</t>
    <phoneticPr fontId="9"/>
  </si>
  <si>
    <t>1)その他</t>
    <phoneticPr fontId="9"/>
  </si>
  <si>
    <t>救急車</t>
  </si>
  <si>
    <t>消火栓</t>
  </si>
  <si>
    <t>防火水槽
20㎥以上</t>
    <phoneticPr fontId="9"/>
  </si>
  <si>
    <t>保 有 機 械 数</t>
  </si>
  <si>
    <t>消防団員</t>
  </si>
  <si>
    <t>消防
団数</t>
  </si>
  <si>
    <t>消防職員</t>
    <phoneticPr fontId="9"/>
  </si>
  <si>
    <t>消防本部
(署)数</t>
    <phoneticPr fontId="9"/>
  </si>
  <si>
    <t>水利施設</t>
  </si>
  <si>
    <t>消　　防　　団</t>
  </si>
  <si>
    <t>消 防 本 部 ・ 署 所</t>
  </si>
  <si>
    <t>１５０２　消防団員数、保有機械･水利施設数</t>
    <phoneticPr fontId="9"/>
  </si>
  <si>
    <t>(b)</t>
    <phoneticPr fontId="9"/>
  </si>
  <si>
    <t>(a)</t>
    <phoneticPr fontId="9"/>
  </si>
  <si>
    <t>爆発</t>
    <rPh sb="0" eb="2">
      <t>バクハツ</t>
    </rPh>
    <phoneticPr fontId="4"/>
  </si>
  <si>
    <t>車両･船舶</t>
  </si>
  <si>
    <t>林　野</t>
  </si>
  <si>
    <t>建　物</t>
  </si>
  <si>
    <t>総　額</t>
  </si>
  <si>
    <t>林野面積 
（ａ）</t>
    <rPh sb="2" eb="4">
      <t>メンセキ</t>
    </rPh>
    <phoneticPr fontId="4"/>
  </si>
  <si>
    <t>建物表面積
（㎡）</t>
    <rPh sb="3" eb="5">
      <t>メンセキ</t>
    </rPh>
    <phoneticPr fontId="4"/>
  </si>
  <si>
    <t>建物床面積
（㎡）</t>
    <rPh sb="3" eb="5">
      <t>メンセキ</t>
    </rPh>
    <phoneticPr fontId="4"/>
  </si>
  <si>
    <t>負傷者</t>
  </si>
  <si>
    <t>死者</t>
  </si>
  <si>
    <t>小　損</t>
  </si>
  <si>
    <t>半　損</t>
  </si>
  <si>
    <t>全　損</t>
  </si>
  <si>
    <t>ぼ　や</t>
  </si>
  <si>
    <t>部分焼</t>
  </si>
  <si>
    <t>半　焼</t>
  </si>
  <si>
    <t>全　焼</t>
  </si>
  <si>
    <t>損害額（千円）</t>
    <rPh sb="4" eb="6">
      <t>センエン</t>
    </rPh>
    <phoneticPr fontId="4"/>
  </si>
  <si>
    <t>焼 損 面 積</t>
  </si>
  <si>
    <t>死傷者（人）</t>
    <rPh sb="0" eb="3">
      <t>シショウシャ</t>
    </rPh>
    <rPh sb="4" eb="5">
      <t>ニン</t>
    </rPh>
    <phoneticPr fontId="4"/>
  </si>
  <si>
    <t>り災人員
（人）</t>
    <rPh sb="6" eb="7">
      <t>ニン</t>
    </rPh>
    <phoneticPr fontId="4"/>
  </si>
  <si>
    <t>り災世帯（世帯）</t>
  </si>
  <si>
    <t>焼損棟数（棟）</t>
    <rPh sb="5" eb="6">
      <t>トウ</t>
    </rPh>
    <phoneticPr fontId="4"/>
  </si>
  <si>
    <t>出火件数（件）</t>
    <rPh sb="5" eb="6">
      <t>ケン</t>
    </rPh>
    <phoneticPr fontId="4"/>
  </si>
  <si>
    <t>１５０３　種類別発生件数及び損害額</t>
    <phoneticPr fontId="9"/>
  </si>
  <si>
    <t>資料　県警察本部「交通年鑑」</t>
  </si>
  <si>
    <t>市町村道</t>
    <phoneticPr fontId="9"/>
  </si>
  <si>
    <t>一般県道</t>
    <phoneticPr fontId="9"/>
  </si>
  <si>
    <t>主　要
地方道</t>
    <phoneticPr fontId="9"/>
  </si>
  <si>
    <t>261号</t>
    <rPh sb="3" eb="4">
      <t>ゴウ</t>
    </rPh>
    <phoneticPr fontId="5"/>
  </si>
  <si>
    <t xml:space="preserve"> 9 号</t>
    <rPh sb="3" eb="4">
      <t>ゴウ</t>
    </rPh>
    <phoneticPr fontId="5"/>
  </si>
  <si>
    <t>自動車
専用道路</t>
    <phoneticPr fontId="9"/>
  </si>
  <si>
    <t>高速道路</t>
  </si>
  <si>
    <t>地　　方　　道</t>
  </si>
  <si>
    <t>国        道</t>
    <phoneticPr fontId="9"/>
  </si>
  <si>
    <t>傷　者</t>
    <phoneticPr fontId="9"/>
  </si>
  <si>
    <t>死　者</t>
  </si>
  <si>
    <t>道　　　　　路　　　　　別　　　　　内　　　　　訳</t>
    <rPh sb="0" eb="7">
      <t>ドウロ</t>
    </rPh>
    <rPh sb="12" eb="13">
      <t>ベツ</t>
    </rPh>
    <rPh sb="18" eb="25">
      <t>ウチワケ</t>
    </rPh>
    <phoneticPr fontId="5"/>
  </si>
  <si>
    <t>発　生
件　数</t>
    <rPh sb="0" eb="3">
      <t>ハッセイ</t>
    </rPh>
    <phoneticPr fontId="5"/>
  </si>
  <si>
    <t>（単位：件，人）</t>
    <rPh sb="1" eb="3">
      <t>タンイ</t>
    </rPh>
    <rPh sb="4" eb="5">
      <t>ケン</t>
    </rPh>
    <rPh sb="6" eb="7">
      <t>ニン</t>
    </rPh>
    <phoneticPr fontId="9"/>
  </si>
  <si>
    <t>１５０４　交通事故発生状況（死傷者数･道路別発生件数）</t>
    <phoneticPr fontId="9"/>
  </si>
  <si>
    <t>注５）令和7年については、確定国勢調査人口が公表されていないため入力していない。</t>
    <rPh sb="0" eb="1">
      <t>チュウ</t>
    </rPh>
    <rPh sb="3" eb="5">
      <t>レイワ</t>
    </rPh>
    <rPh sb="6" eb="7">
      <t>ネン</t>
    </rPh>
    <rPh sb="13" eb="15">
      <t>カクテイ</t>
    </rPh>
    <rPh sb="15" eb="19">
      <t>コクセイチョウサ</t>
    </rPh>
    <rPh sb="19" eb="21">
      <t>ジンコウ</t>
    </rPh>
    <rPh sb="22" eb="24">
      <t>コウヒョウ</t>
    </rPh>
    <rPh sb="32" eb="34">
      <t>ニュウリョク</t>
    </rPh>
    <phoneticPr fontId="9"/>
  </si>
  <si>
    <t>増減</t>
    <phoneticPr fontId="14"/>
  </si>
  <si>
    <t>国勢調査人口</t>
    <rPh sb="0" eb="6">
      <t>コクセイチョウサジンコウ</t>
    </rPh>
    <phoneticPr fontId="9"/>
  </si>
  <si>
    <t>推計人口</t>
    <rPh sb="0" eb="4">
      <t>スイケイジンコウ</t>
    </rPh>
    <phoneticPr fontId="9"/>
  </si>
  <si>
    <t>0102　人口動態</t>
    <rPh sb="5" eb="7">
      <t>ジンコウ</t>
    </rPh>
    <rPh sb="7" eb="9">
      <t>ドウタイ</t>
    </rPh>
    <phoneticPr fontId="17"/>
  </si>
  <si>
    <t>令和５年度</t>
    <rPh sb="0" eb="2">
      <t>レイワ</t>
    </rPh>
    <rPh sb="3" eb="5">
      <t>ネンド</t>
    </rPh>
    <phoneticPr fontId="23"/>
  </si>
  <si>
    <t>資料　総務省「平成21・26年経済センサス-基礎調査」、総務省・経済産業省「平成24・28年経済センサス-活動調査」</t>
    <rPh sb="5" eb="6">
      <t>ショウ</t>
    </rPh>
    <rPh sb="7" eb="9">
      <t>ヘイセイ</t>
    </rPh>
    <rPh sb="14" eb="15">
      <t>ネン</t>
    </rPh>
    <rPh sb="15" eb="17">
      <t>ケイザイ</t>
    </rPh>
    <rPh sb="22" eb="24">
      <t>キソ</t>
    </rPh>
    <rPh sb="24" eb="26">
      <t>チョウサ</t>
    </rPh>
    <rPh sb="28" eb="31">
      <t>ソウムショウ</t>
    </rPh>
    <rPh sb="32" eb="34">
      <t>ケイザイ</t>
    </rPh>
    <rPh sb="34" eb="37">
      <t>サンギョウショウ</t>
    </rPh>
    <rPh sb="38" eb="40">
      <t>ヘイセイ</t>
    </rPh>
    <rPh sb="45" eb="46">
      <t>ネン</t>
    </rPh>
    <rPh sb="46" eb="48">
      <t>ケイザイ</t>
    </rPh>
    <rPh sb="53" eb="55">
      <t>カツドウ</t>
    </rPh>
    <rPh sb="55" eb="57">
      <t>チョウサ</t>
    </rPh>
    <phoneticPr fontId="17"/>
  </si>
  <si>
    <t>資料　中国四国農政局統計部「島根農林水産統計年報｣、農林水産省「作物統計調査」</t>
    <rPh sb="10" eb="12">
      <t>トウケイ</t>
    </rPh>
    <rPh sb="12" eb="13">
      <t>ブ</t>
    </rPh>
    <rPh sb="26" eb="28">
      <t>ノウリン</t>
    </rPh>
    <rPh sb="28" eb="31">
      <t>スイサンショウ</t>
    </rPh>
    <rPh sb="32" eb="34">
      <t>サクモツ</t>
    </rPh>
    <rPh sb="34" eb="36">
      <t>トウケイ</t>
    </rPh>
    <rPh sb="36" eb="38">
      <t>チョウサ</t>
    </rPh>
    <phoneticPr fontId="3"/>
  </si>
  <si>
    <t>10a当たり
収量</t>
    <rPh sb="7" eb="9">
      <t>シュウリョウ</t>
    </rPh>
    <phoneticPr fontId="3"/>
  </si>
  <si>
    <t>収 穫 量</t>
  </si>
  <si>
    <t>作付面積</t>
  </si>
  <si>
    <t>（単位：ｈａ，ｔ）</t>
    <rPh sb="1" eb="3">
      <t>タンイ</t>
    </rPh>
    <phoneticPr fontId="9"/>
  </si>
  <si>
    <t>0303 水稲作付面積及び収穫量</t>
    <rPh sb="5" eb="7">
      <t>スイトウ</t>
    </rPh>
    <rPh sb="7" eb="9">
      <t>サクツケ</t>
    </rPh>
    <rPh sb="9" eb="11">
      <t>メンセキ</t>
    </rPh>
    <rPh sb="11" eb="12">
      <t>オヨ</t>
    </rPh>
    <rPh sb="13" eb="15">
      <t>シュウカク</t>
    </rPh>
    <rPh sb="15" eb="16">
      <t>リョウ</t>
    </rPh>
    <phoneticPr fontId="9"/>
  </si>
  <si>
    <t>従業者数</t>
    <rPh sb="0" eb="4">
      <t>ジュウギョウシャスウ</t>
    </rPh>
    <phoneticPr fontId="9"/>
  </si>
  <si>
    <t>事業所数</t>
    <rPh sb="0" eb="4">
      <t>ジギョウショスウ</t>
    </rPh>
    <phoneticPr fontId="9"/>
  </si>
  <si>
    <t>単位：事業所数　…件、従業者数　…人</t>
    <rPh sb="0" eb="2">
      <t>タンイ</t>
    </rPh>
    <rPh sb="3" eb="7">
      <t>ジギョウショスウ</t>
    </rPh>
    <rPh sb="9" eb="10">
      <t>ケン</t>
    </rPh>
    <rPh sb="11" eb="15">
      <t>ジュウギョウシャスウ</t>
    </rPh>
    <rPh sb="17" eb="18">
      <t>ニン</t>
    </rPh>
    <phoneticPr fontId="9"/>
  </si>
  <si>
    <t>ごみ排出量・処理量[年度]</t>
    <rPh sb="2" eb="4">
      <t>ハイシュツ</t>
    </rPh>
    <rPh sb="4" eb="5">
      <t>リョウ</t>
    </rPh>
    <rPh sb="6" eb="8">
      <t>ショリ</t>
    </rPh>
    <rPh sb="8" eb="9">
      <t>リョウ</t>
    </rPh>
    <rPh sb="10" eb="12">
      <t>ネンド</t>
    </rPh>
    <phoneticPr fontId="9"/>
  </si>
  <si>
    <t>島　根　県　計（市町村+県）</t>
    <rPh sb="0" eb="1">
      <t>シマ</t>
    </rPh>
    <rPh sb="2" eb="3">
      <t>ネ</t>
    </rPh>
    <rPh sb="4" eb="5">
      <t>ケン</t>
    </rPh>
    <rPh sb="6" eb="7">
      <t>ケイ</t>
    </rPh>
    <rPh sb="8" eb="11">
      <t>シチョウソン</t>
    </rPh>
    <rPh sb="12" eb="13">
      <t>ケン</t>
    </rPh>
    <phoneticPr fontId="9"/>
  </si>
  <si>
    <t>～R6.4.1</t>
    <phoneticPr fontId="9"/>
  </si>
  <si>
    <t>１５０１_種類別公害苦情・陳情受理件数[年度]</t>
    <phoneticPr fontId="9"/>
  </si>
  <si>
    <t>～R5.5.1</t>
    <phoneticPr fontId="9"/>
  </si>
  <si>
    <t>～R5.9.1</t>
    <phoneticPr fontId="9"/>
  </si>
  <si>
    <t>～R5.10.1</t>
    <phoneticPr fontId="9"/>
  </si>
  <si>
    <t>～R6.3.31</t>
    <phoneticPr fontId="9"/>
  </si>
  <si>
    <t>０２０１_事業所数及び従業者数，NPO法人認証数</t>
    <phoneticPr fontId="9"/>
  </si>
  <si>
    <t>～R7</t>
    <phoneticPr fontId="9"/>
  </si>
  <si>
    <t>最終更新日</t>
    <rPh sb="0" eb="2">
      <t>サイシュウ</t>
    </rPh>
    <rPh sb="2" eb="5">
      <t>コウシンビ</t>
    </rPh>
    <phoneticPr fontId="9"/>
  </si>
  <si>
    <t>データ最新日</t>
    <rPh sb="3" eb="5">
      <t>サイシン</t>
    </rPh>
    <rPh sb="5" eb="6">
      <t>ヒ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</si>
</sst>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 * #,##0_ ;_ * \-#,##0_ ;_ * &quot;-&quot;_ ;_ @_ "/>
    <numFmt numFmtId="176" formatCode="0.00;&quot;▲ &quot;0.00"/>
    <numFmt numFmtId="177" formatCode="0;&quot;▲ &quot;0"/>
    <numFmt numFmtId="178" formatCode="#,##0.00;&quot;▲ &quot;#,##0.00"/>
    <numFmt numFmtId="179" formatCode="#,##0;&quot;▲ &quot;#,##0"/>
    <numFmt numFmtId="180" formatCode="0_ "/>
    <numFmt numFmtId="181" formatCode="0.0_ "/>
    <numFmt numFmtId="182" formatCode="#,###"/>
    <numFmt numFmtId="183" formatCode="#,##0_ "/>
    <numFmt numFmtId="184" formatCode="0.000000000_ "/>
    <numFmt numFmtId="185" formatCode="#,##0_);[Red]\(#,##0\)"/>
    <numFmt numFmtId="186" formatCode="0.0_);[Red]\(0.0\)"/>
    <numFmt numFmtId="187" formatCode="#,##0.0_ "/>
    <numFmt numFmtId="188" formatCode="#,##0;&quot;△ &quot;#,##0"/>
    <numFmt numFmtId="189" formatCode="#,##0.00_);[Red]\(#,##0.00\)"/>
    <numFmt numFmtId="190" formatCode="#,##0.0_);[Red]\(#,##0.0\)"/>
    <numFmt numFmtId="191" formatCode="0_);[Red]\(0\)"/>
    <numFmt numFmtId="192" formatCode="\(#,###\)"/>
    <numFmt numFmtId="193" formatCode="0.00_ "/>
    <numFmt numFmtId="194" formatCode="#,##0.000_ "/>
    <numFmt numFmtId="195" formatCode="#,##0.00_ "/>
    <numFmt numFmtId="196" formatCode="#.\4.\1"/>
    <numFmt numFmtId="197" formatCode="#.\5.\1"/>
    <numFmt numFmtId="198" formatCode="#,##0_ ;[Red]\-#,##0\ "/>
    <numFmt numFmtId="199" formatCode="#,##0;&quot;△&quot;#,##0;&quot;-&quot;"/>
  </numFmts>
  <fonts count="5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u/>
      <sz val="14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b/>
      <sz val="18"/>
      <color theme="3"/>
      <name val="游ゴシック Light"/>
      <family val="2"/>
      <charset val="128"/>
      <scheme val="major"/>
    </font>
    <font>
      <sz val="6"/>
      <name val="ＭＳ 明朝"/>
      <family val="1"/>
      <charset val="128"/>
    </font>
    <font>
      <sz val="11"/>
      <color indexed="8"/>
      <name val="明朝"/>
      <family val="1"/>
      <charset val="128"/>
    </font>
    <font>
      <b/>
      <sz val="18"/>
      <color indexed="8"/>
      <name val="游ゴシック Light"/>
      <family val="3"/>
      <charset val="128"/>
      <scheme val="major"/>
    </font>
    <font>
      <sz val="6"/>
      <name val="ＭＳ Ｐ明朝"/>
      <family val="1"/>
      <charset val="128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indexed="8"/>
      <name val="游ゴシック"/>
      <family val="2"/>
      <scheme val="minor"/>
    </font>
    <font>
      <b/>
      <sz val="18"/>
      <color theme="1"/>
      <name val="游ゴシック"/>
      <family val="3"/>
      <charset val="128"/>
      <scheme val="minor"/>
    </font>
    <font>
      <sz val="11"/>
      <name val="明朝"/>
      <family val="1"/>
      <charset val="128"/>
    </font>
    <font>
      <sz val="6"/>
      <name val="明朝"/>
      <family val="3"/>
      <charset val="128"/>
    </font>
    <font>
      <sz val="11"/>
      <color rgb="FFFF0000"/>
      <name val="明朝"/>
      <family val="1"/>
      <charset val="128"/>
    </font>
    <font>
      <b/>
      <sz val="11"/>
      <color theme="1"/>
      <name val="游ゴシック"/>
      <family val="3"/>
      <charset val="128"/>
      <scheme val="minor"/>
    </font>
    <font>
      <sz val="11"/>
      <name val="游ゴシック Light"/>
      <family val="3"/>
      <charset val="128"/>
      <scheme val="major"/>
    </font>
    <font>
      <sz val="8"/>
      <color theme="1"/>
      <name val="游ゴシック"/>
      <family val="3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b/>
      <sz val="18"/>
      <color theme="1"/>
      <name val="メイリオ"/>
      <family val="3"/>
      <charset val="128"/>
    </font>
    <font>
      <sz val="1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8"/>
      <color rgb="FFFF0000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rgb="FF333333"/>
      <name val="游ゴシック"/>
      <family val="3"/>
      <charset val="128"/>
      <scheme val="minor"/>
    </font>
    <font>
      <b/>
      <sz val="11"/>
      <name val="明朝"/>
      <family val="1"/>
      <charset val="128"/>
    </font>
    <font>
      <b/>
      <sz val="18"/>
      <color indexed="8"/>
      <name val="游ゴシック"/>
      <family val="3"/>
      <charset val="128"/>
      <scheme val="minor"/>
    </font>
    <font>
      <sz val="11"/>
      <color indexed="8"/>
      <name val="游ゴシック"/>
      <family val="3"/>
      <charset val="128"/>
      <scheme val="minor"/>
    </font>
    <font>
      <b/>
      <sz val="16"/>
      <color indexed="8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9"/>
      <color rgb="FF000000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10"/>
      <name val="明朝"/>
      <family val="1"/>
      <charset val="128"/>
    </font>
  </fonts>
  <fills count="2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ck">
        <color theme="9" tint="-0.24994659260841701"/>
      </right>
      <top/>
      <bottom style="thick">
        <color theme="9" tint="-0.24994659260841701"/>
      </bottom>
      <diagonal/>
    </border>
    <border>
      <left/>
      <right/>
      <top/>
      <bottom style="thick">
        <color theme="9" tint="-0.24994659260841701"/>
      </bottom>
      <diagonal/>
    </border>
    <border>
      <left/>
      <right style="thick">
        <color theme="9" tint="-0.499984740745262"/>
      </right>
      <top/>
      <bottom style="thick">
        <color theme="9" tint="-0.499984740745262"/>
      </bottom>
      <diagonal/>
    </border>
    <border>
      <left/>
      <right/>
      <top/>
      <bottom style="thick">
        <color theme="9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rgb="FF00B050"/>
      </right>
      <top/>
      <bottom style="thick">
        <color rgb="FF00B050"/>
      </bottom>
      <diagonal/>
    </border>
    <border>
      <left/>
      <right/>
      <top/>
      <bottom style="thick">
        <color rgb="FF00B050"/>
      </bottom>
      <diagonal/>
    </border>
    <border>
      <left/>
      <right style="thick">
        <color theme="6" tint="-0.499984740745262"/>
      </right>
      <top/>
      <bottom style="thick">
        <color theme="6" tint="-0.499984740745262"/>
      </bottom>
      <diagonal/>
    </border>
    <border>
      <left/>
      <right/>
      <top/>
      <bottom style="thick">
        <color theme="6" tint="-0.499984740745262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ck">
        <color theme="3" tint="-0.499984740745262"/>
      </right>
      <top/>
      <bottom style="thick">
        <color theme="3" tint="-0.499984740745262"/>
      </bottom>
      <diagonal/>
    </border>
    <border>
      <left/>
      <right/>
      <top/>
      <bottom style="thick">
        <color theme="3" tint="-0.499984740745262"/>
      </bottom>
      <diagonal/>
    </border>
    <border>
      <left/>
      <right style="medium">
        <color rgb="FFFFFFFF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rgb="FFFFFFFF"/>
      </left>
      <right/>
      <top/>
      <bottom/>
      <diagonal/>
    </border>
    <border>
      <left/>
      <right style="thick">
        <color rgb="FFFFC000"/>
      </right>
      <top/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 style="medium">
        <color rgb="FF000000"/>
      </left>
      <right style="medium">
        <color rgb="FFDADCDD"/>
      </right>
      <top/>
      <bottom style="medium">
        <color rgb="FFDADCDD"/>
      </bottom>
      <diagonal/>
    </border>
    <border>
      <left style="medium">
        <color rgb="FFDADCDD"/>
      </left>
      <right style="medium">
        <color rgb="FFDADCDD"/>
      </right>
      <top/>
      <bottom style="medium">
        <color rgb="FFDADCDD"/>
      </bottom>
      <diagonal/>
    </border>
    <border>
      <left style="medium">
        <color rgb="FFDADCDD"/>
      </left>
      <right style="medium">
        <color rgb="FFDADCDD"/>
      </right>
      <top style="medium">
        <color rgb="FFDADCDD"/>
      </top>
      <bottom style="medium">
        <color rgb="FFDADCDD"/>
      </bottom>
      <diagonal/>
    </border>
    <border>
      <left/>
      <right style="thick">
        <color rgb="FFFFCC00"/>
      </right>
      <top/>
      <bottom style="thick">
        <color rgb="FFFFCC00"/>
      </bottom>
      <diagonal/>
    </border>
    <border>
      <left/>
      <right/>
      <top/>
      <bottom style="thick">
        <color rgb="FFFFCC0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/>
      <right style="thick">
        <color theme="3"/>
      </right>
      <top/>
      <bottom style="thick">
        <color theme="3"/>
      </bottom>
      <diagonal/>
    </border>
    <border>
      <left/>
      <right/>
      <top/>
      <bottom style="thick">
        <color theme="3"/>
      </bottom>
      <diagonal/>
    </border>
    <border>
      <left/>
      <right style="thick">
        <color theme="2" tint="-0.89996032593768116"/>
      </right>
      <top/>
      <bottom style="thick">
        <color theme="2" tint="-0.89996032593768116"/>
      </bottom>
      <diagonal/>
    </border>
    <border>
      <left/>
      <right/>
      <top/>
      <bottom style="thick">
        <color theme="2" tint="-0.89996032593768116"/>
      </bottom>
      <diagonal/>
    </border>
    <border>
      <left/>
      <right style="thick">
        <color rgb="FFCC00CC"/>
      </right>
      <top/>
      <bottom style="thick">
        <color rgb="FFCC00CC"/>
      </bottom>
      <diagonal/>
    </border>
    <border>
      <left/>
      <right/>
      <top/>
      <bottom style="thick">
        <color rgb="FFCC00CC"/>
      </bottom>
      <diagonal/>
    </border>
    <border>
      <left/>
      <right style="thick">
        <color theme="9" tint="0.79998168889431442"/>
      </right>
      <top/>
      <bottom style="thick">
        <color theme="9" tint="0.79998168889431442"/>
      </bottom>
      <diagonal/>
    </border>
    <border>
      <left/>
      <right/>
      <top/>
      <bottom style="thick">
        <color theme="9" tint="0.79998168889431442"/>
      </bottom>
      <diagonal/>
    </border>
    <border>
      <left/>
      <right style="thick">
        <color theme="9" tint="0.79995117038483843"/>
      </right>
      <top/>
      <bottom style="thick">
        <color theme="9" tint="0.79998168889431442"/>
      </bottom>
      <diagonal/>
    </border>
    <border>
      <left/>
      <right style="thick">
        <color theme="7" tint="-0.499984740745262"/>
      </right>
      <top/>
      <bottom style="thick">
        <color theme="7" tint="-0.499984740745262"/>
      </bottom>
      <diagonal/>
    </border>
    <border>
      <left/>
      <right/>
      <top/>
      <bottom style="thick">
        <color theme="7" tint="-0.499984740745262"/>
      </bottom>
      <diagonal/>
    </border>
    <border>
      <left/>
      <right style="thick">
        <color rgb="FF996600"/>
      </right>
      <top/>
      <bottom style="thick">
        <color rgb="FF996600"/>
      </bottom>
      <diagonal/>
    </border>
    <border>
      <left/>
      <right/>
      <top/>
      <bottom style="thick">
        <color rgb="FF996600"/>
      </bottom>
      <diagonal/>
    </border>
    <border>
      <left/>
      <right style="thick">
        <color rgb="FF660066"/>
      </right>
      <top/>
      <bottom style="thick">
        <color rgb="FF660066"/>
      </bottom>
      <diagonal/>
    </border>
    <border>
      <left/>
      <right/>
      <top/>
      <bottom style="thick">
        <color rgb="FF660066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8" fillId="0" borderId="0"/>
    <xf numFmtId="0" fontId="20" fillId="0" borderId="0">
      <alignment vertical="center"/>
    </xf>
    <xf numFmtId="0" fontId="22" fillId="0" borderId="0"/>
    <xf numFmtId="38" fontId="22" fillId="0" borderId="0" applyFont="0" applyFill="0" applyBorder="0" applyAlignment="0" applyProtection="0"/>
  </cellStyleXfs>
  <cellXfs count="687">
    <xf numFmtId="0" fontId="0" fillId="0" borderId="0" xfId="0">
      <alignment vertical="center"/>
    </xf>
    <xf numFmtId="0" fontId="0" fillId="0" borderId="1" xfId="0" quotePrefix="1" applyBorder="1" applyAlignment="1">
      <alignment horizontal="left" vertical="center"/>
    </xf>
    <xf numFmtId="0" fontId="0" fillId="0" borderId="2" xfId="0" applyBorder="1">
      <alignment vertical="center"/>
    </xf>
    <xf numFmtId="0" fontId="0" fillId="0" borderId="4" xfId="0" quotePrefix="1" applyBorder="1" applyAlignment="1">
      <alignment horizontal="right" vertical="center"/>
    </xf>
    <xf numFmtId="0" fontId="10" fillId="0" borderId="2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>
      <alignment vertical="center"/>
    </xf>
    <xf numFmtId="0" fontId="18" fillId="0" borderId="0" xfId="3" applyAlignment="1">
      <alignment horizontal="center" vertical="center"/>
    </xf>
    <xf numFmtId="0" fontId="18" fillId="0" borderId="0" xfId="3" applyAlignment="1">
      <alignment horizontal="left" vertical="center"/>
    </xf>
    <xf numFmtId="180" fontId="18" fillId="0" borderId="0" xfId="3" applyNumberFormat="1" applyAlignment="1">
      <alignment horizontal="center" vertical="center"/>
    </xf>
    <xf numFmtId="181" fontId="18" fillId="0" borderId="5" xfId="3" applyNumberFormat="1" applyBorder="1" applyAlignment="1">
      <alignment horizontal="right" vertical="center"/>
    </xf>
    <xf numFmtId="181" fontId="18" fillId="0" borderId="7" xfId="3" applyNumberFormat="1" applyBorder="1" applyAlignment="1">
      <alignment horizontal="right" vertical="center"/>
    </xf>
    <xf numFmtId="182" fontId="20" fillId="0" borderId="7" xfId="4" applyNumberFormat="1" applyBorder="1" applyAlignment="1">
      <alignment horizontal="right"/>
    </xf>
    <xf numFmtId="182" fontId="20" fillId="0" borderId="5" xfId="4" applyNumberFormat="1" applyBorder="1" applyAlignment="1">
      <alignment horizontal="right"/>
    </xf>
    <xf numFmtId="1" fontId="20" fillId="0" borderId="5" xfId="4" applyNumberFormat="1" applyBorder="1" applyAlignment="1">
      <alignment horizontal="right"/>
    </xf>
    <xf numFmtId="1" fontId="20" fillId="0" borderId="7" xfId="4" applyNumberFormat="1" applyBorder="1" applyAlignment="1">
      <alignment horizontal="right"/>
    </xf>
    <xf numFmtId="0" fontId="18" fillId="0" borderId="7" xfId="3" applyBorder="1" applyAlignment="1">
      <alignment vertical="center"/>
    </xf>
    <xf numFmtId="0" fontId="18" fillId="0" borderId="5" xfId="3" applyBorder="1" applyAlignment="1">
      <alignment vertical="center"/>
    </xf>
    <xf numFmtId="0" fontId="18" fillId="0" borderId="8" xfId="3" applyBorder="1" applyAlignment="1">
      <alignment vertical="center"/>
    </xf>
    <xf numFmtId="3" fontId="18" fillId="0" borderId="5" xfId="3" applyNumberFormat="1" applyBorder="1" applyAlignment="1">
      <alignment vertical="center"/>
    </xf>
    <xf numFmtId="180" fontId="18" fillId="0" borderId="8" xfId="3" applyNumberFormat="1" applyBorder="1" applyAlignment="1">
      <alignment horizontal="right" vertical="center"/>
    </xf>
    <xf numFmtId="180" fontId="18" fillId="0" borderId="5" xfId="3" applyNumberFormat="1" applyBorder="1" applyAlignment="1">
      <alignment horizontal="center" vertical="center"/>
    </xf>
    <xf numFmtId="180" fontId="18" fillId="0" borderId="6" xfId="3" applyNumberFormat="1" applyBorder="1" applyAlignment="1">
      <alignment horizontal="center" vertical="center"/>
    </xf>
    <xf numFmtId="180" fontId="18" fillId="0" borderId="7" xfId="3" applyNumberFormat="1" applyBorder="1" applyAlignment="1">
      <alignment horizontal="center" vertical="center"/>
    </xf>
    <xf numFmtId="180" fontId="18" fillId="0" borderId="8" xfId="3" applyNumberFormat="1" applyBorder="1" applyAlignment="1">
      <alignment horizontal="center" vertical="center"/>
    </xf>
    <xf numFmtId="181" fontId="18" fillId="0" borderId="14" xfId="3" applyNumberFormat="1" applyBorder="1" applyAlignment="1">
      <alignment horizontal="right" vertical="center"/>
    </xf>
    <xf numFmtId="181" fontId="18" fillId="0" borderId="0" xfId="3" applyNumberFormat="1" applyAlignment="1">
      <alignment horizontal="right" vertical="center"/>
    </xf>
    <xf numFmtId="1" fontId="20" fillId="0" borderId="0" xfId="4" applyNumberFormat="1" applyAlignment="1">
      <alignment horizontal="right"/>
    </xf>
    <xf numFmtId="182" fontId="20" fillId="0" borderId="14" xfId="4" applyNumberFormat="1" applyBorder="1" applyAlignment="1">
      <alignment horizontal="right"/>
    </xf>
    <xf numFmtId="182" fontId="20" fillId="0" borderId="0" xfId="4" applyNumberFormat="1" applyAlignment="1">
      <alignment horizontal="right"/>
    </xf>
    <xf numFmtId="1" fontId="20" fillId="0" borderId="14" xfId="4" applyNumberFormat="1" applyBorder="1" applyAlignment="1">
      <alignment horizontal="right"/>
    </xf>
    <xf numFmtId="0" fontId="18" fillId="0" borderId="0" xfId="3" applyAlignment="1">
      <alignment vertical="center"/>
    </xf>
    <xf numFmtId="0" fontId="18" fillId="0" borderId="14" xfId="3" applyBorder="1" applyAlignment="1">
      <alignment vertical="center"/>
    </xf>
    <xf numFmtId="0" fontId="18" fillId="0" borderId="16" xfId="3" applyBorder="1" applyAlignment="1">
      <alignment vertical="center"/>
    </xf>
    <xf numFmtId="3" fontId="18" fillId="0" borderId="14" xfId="3" applyNumberFormat="1" applyBorder="1" applyAlignment="1">
      <alignment vertical="center"/>
    </xf>
    <xf numFmtId="180" fontId="18" fillId="0" borderId="16" xfId="3" applyNumberFormat="1" applyBorder="1" applyAlignment="1">
      <alignment horizontal="right" vertical="center"/>
    </xf>
    <xf numFmtId="180" fontId="18" fillId="0" borderId="14" xfId="3" applyNumberFormat="1" applyBorder="1" applyAlignment="1">
      <alignment horizontal="center" vertical="center"/>
    </xf>
    <xf numFmtId="180" fontId="18" fillId="0" borderId="13" xfId="3" applyNumberFormat="1" applyBorder="1" applyAlignment="1">
      <alignment horizontal="center" vertical="center"/>
    </xf>
    <xf numFmtId="180" fontId="18" fillId="0" borderId="16" xfId="3" applyNumberFormat="1" applyBorder="1" applyAlignment="1">
      <alignment horizontal="center" vertical="center"/>
    </xf>
    <xf numFmtId="183" fontId="18" fillId="0" borderId="14" xfId="3" applyNumberFormat="1" applyBorder="1" applyAlignment="1">
      <alignment horizontal="right" vertical="center"/>
    </xf>
    <xf numFmtId="180" fontId="18" fillId="0" borderId="13" xfId="3" applyNumberFormat="1" applyBorder="1" applyAlignment="1">
      <alignment horizontal="right" vertical="center"/>
    </xf>
    <xf numFmtId="184" fontId="18" fillId="0" borderId="0" xfId="3" applyNumberFormat="1" applyAlignment="1">
      <alignment horizontal="center" vertical="center"/>
    </xf>
    <xf numFmtId="183" fontId="18" fillId="0" borderId="9" xfId="3" applyNumberFormat="1" applyBorder="1" applyAlignment="1">
      <alignment horizontal="right" vertical="center"/>
    </xf>
    <xf numFmtId="180" fontId="18" fillId="0" borderId="10" xfId="3" applyNumberFormat="1" applyBorder="1" applyAlignment="1">
      <alignment horizontal="center" vertical="center"/>
    </xf>
    <xf numFmtId="180" fontId="18" fillId="0" borderId="9" xfId="3" applyNumberFormat="1" applyBorder="1" applyAlignment="1">
      <alignment horizontal="center" vertical="center"/>
    </xf>
    <xf numFmtId="180" fontId="18" fillId="0" borderId="11" xfId="3" applyNumberFormat="1" applyBorder="1" applyAlignment="1">
      <alignment horizontal="center" vertical="center"/>
    </xf>
    <xf numFmtId="180" fontId="18" fillId="0" borderId="12" xfId="3" applyNumberFormat="1" applyBorder="1" applyAlignment="1">
      <alignment horizontal="center" vertical="center"/>
    </xf>
    <xf numFmtId="0" fontId="18" fillId="0" borderId="0" xfId="3" applyAlignment="1">
      <alignment horizontal="center" vertical="top"/>
    </xf>
    <xf numFmtId="0" fontId="18" fillId="0" borderId="2" xfId="3" applyBorder="1" applyAlignment="1">
      <alignment horizontal="center" vertical="top"/>
    </xf>
    <xf numFmtId="0" fontId="18" fillId="0" borderId="3" xfId="3" applyBorder="1" applyAlignment="1">
      <alignment horizontal="center" vertical="top"/>
    </xf>
    <xf numFmtId="0" fontId="10" fillId="0" borderId="0" xfId="2" applyAlignment="1"/>
    <xf numFmtId="0" fontId="21" fillId="2" borderId="20" xfId="2" applyFont="1" applyFill="1" applyBorder="1">
      <alignment vertical="center"/>
    </xf>
    <xf numFmtId="0" fontId="21" fillId="2" borderId="21" xfId="2" applyFont="1" applyFill="1" applyBorder="1">
      <alignment vertical="center"/>
    </xf>
    <xf numFmtId="0" fontId="0" fillId="0" borderId="0" xfId="0" applyAlignment="1">
      <alignment horizontal="center" vertical="center"/>
    </xf>
    <xf numFmtId="41" fontId="15" fillId="0" borderId="0" xfId="5" applyNumberFormat="1" applyFont="1" applyAlignment="1">
      <alignment horizontal="right" vertical="center"/>
    </xf>
    <xf numFmtId="185" fontId="22" fillId="0" borderId="0" xfId="5" applyNumberFormat="1" applyAlignment="1">
      <alignment horizontal="center" vertical="center"/>
    </xf>
    <xf numFmtId="41" fontId="22" fillId="0" borderId="0" xfId="5" applyNumberFormat="1" applyAlignment="1">
      <alignment horizontal="center" vertical="center"/>
    </xf>
    <xf numFmtId="41" fontId="15" fillId="0" borderId="0" xfId="5" applyNumberFormat="1" applyFont="1" applyAlignment="1">
      <alignment horizontal="center" vertical="center" shrinkToFit="1"/>
    </xf>
    <xf numFmtId="0" fontId="24" fillId="0" borderId="0" xfId="5" applyFont="1"/>
    <xf numFmtId="0" fontId="22" fillId="0" borderId="0" xfId="5"/>
    <xf numFmtId="185" fontId="22" fillId="0" borderId="0" xfId="5" applyNumberFormat="1"/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7" fillId="0" borderId="1" xfId="0" applyFont="1" applyBorder="1">
      <alignment vertical="center"/>
    </xf>
    <xf numFmtId="0" fontId="7" fillId="0" borderId="9" xfId="0" applyFont="1" applyBorder="1">
      <alignment vertical="center"/>
    </xf>
    <xf numFmtId="0" fontId="0" fillId="0" borderId="9" xfId="0" applyBorder="1" applyAlignment="1">
      <alignment horizontal="right" vertical="center"/>
    </xf>
    <xf numFmtId="0" fontId="25" fillId="0" borderId="0" xfId="0" applyFont="1">
      <alignment vertical="center"/>
    </xf>
    <xf numFmtId="0" fontId="25" fillId="0" borderId="1" xfId="0" applyFont="1" applyBorder="1">
      <alignment vertical="center"/>
    </xf>
    <xf numFmtId="185" fontId="15" fillId="0" borderId="0" xfId="5" applyNumberFormat="1" applyFont="1" applyAlignment="1">
      <alignment horizontal="right" vertical="center"/>
    </xf>
    <xf numFmtId="185" fontId="15" fillId="0" borderId="0" xfId="5" applyNumberFormat="1" applyFont="1" applyAlignment="1">
      <alignment vertical="center"/>
    </xf>
    <xf numFmtId="0" fontId="15" fillId="0" borderId="0" xfId="5" applyFont="1" applyAlignment="1">
      <alignment vertical="center"/>
    </xf>
    <xf numFmtId="185" fontId="15" fillId="0" borderId="0" xfId="5" applyNumberFormat="1" applyFont="1" applyAlignment="1">
      <alignment horizontal="left" vertical="center"/>
    </xf>
    <xf numFmtId="0" fontId="0" fillId="3" borderId="22" xfId="0" applyFill="1" applyBorder="1">
      <alignment vertical="center"/>
    </xf>
    <xf numFmtId="0" fontId="0" fillId="3" borderId="23" xfId="0" applyFill="1" applyBorder="1">
      <alignment vertical="center"/>
    </xf>
    <xf numFmtId="0" fontId="0" fillId="3" borderId="23" xfId="0" applyFill="1" applyBorder="1" applyAlignment="1">
      <alignment horizontal="center" vertical="center"/>
    </xf>
    <xf numFmtId="0" fontId="21" fillId="3" borderId="23" xfId="0" applyFont="1" applyFill="1" applyBorder="1">
      <alignment vertical="center"/>
    </xf>
    <xf numFmtId="0" fontId="26" fillId="0" borderId="0" xfId="5" applyFont="1" applyAlignment="1">
      <alignment horizontal="left"/>
    </xf>
    <xf numFmtId="38" fontId="0" fillId="0" borderId="0" xfId="1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38" fontId="0" fillId="0" borderId="5" xfId="1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38" fontId="0" fillId="0" borderId="14" xfId="1" applyFont="1" applyBorder="1" applyAlignment="1">
      <alignment horizontal="right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38" fontId="0" fillId="0" borderId="9" xfId="1" applyFont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38" fontId="0" fillId="0" borderId="5" xfId="1" applyFont="1" applyFill="1" applyBorder="1" applyAlignment="1">
      <alignment horizontal="right" vertical="center"/>
    </xf>
    <xf numFmtId="38" fontId="0" fillId="0" borderId="8" xfId="1" applyFont="1" applyFill="1" applyBorder="1" applyAlignment="1">
      <alignment horizontal="right" vertical="center"/>
    </xf>
    <xf numFmtId="38" fontId="0" fillId="0" borderId="8" xfId="1" applyFont="1" applyFill="1" applyBorder="1" applyAlignment="1">
      <alignment vertical="center"/>
    </xf>
    <xf numFmtId="38" fontId="0" fillId="0" borderId="7" xfId="1" applyFont="1" applyFill="1" applyBorder="1" applyAlignment="1">
      <alignment vertical="center"/>
    </xf>
    <xf numFmtId="38" fontId="0" fillId="0" borderId="14" xfId="1" applyFont="1" applyFill="1" applyBorder="1" applyAlignment="1">
      <alignment horizontal="right" vertical="center"/>
    </xf>
    <xf numFmtId="38" fontId="0" fillId="0" borderId="16" xfId="1" applyFont="1" applyFill="1" applyBorder="1" applyAlignment="1">
      <alignment horizontal="right" vertical="center"/>
    </xf>
    <xf numFmtId="38" fontId="0" fillId="0" borderId="16" xfId="1" applyFont="1" applyFill="1" applyBorder="1" applyAlignment="1">
      <alignment vertical="center"/>
    </xf>
    <xf numFmtId="38" fontId="0" fillId="0" borderId="0" xfId="1" applyFont="1" applyFill="1" applyBorder="1" applyAlignment="1">
      <alignment vertical="center"/>
    </xf>
    <xf numFmtId="0" fontId="25" fillId="0" borderId="11" xfId="0" applyFont="1" applyBorder="1" applyAlignment="1">
      <alignment horizontal="left" vertical="center"/>
    </xf>
    <xf numFmtId="38" fontId="0" fillId="0" borderId="16" xfId="1" applyFont="1" applyBorder="1" applyAlignment="1">
      <alignment horizontal="right" vertical="center"/>
    </xf>
    <xf numFmtId="38" fontId="0" fillId="0" borderId="5" xfId="1" applyFont="1" applyBorder="1">
      <alignment vertical="center"/>
    </xf>
    <xf numFmtId="0" fontId="0" fillId="0" borderId="6" xfId="0" applyBorder="1" applyAlignment="1">
      <alignment horizontal="center" vertical="center"/>
    </xf>
    <xf numFmtId="38" fontId="0" fillId="0" borderId="14" xfId="1" applyFont="1" applyBorder="1">
      <alignment vertical="center"/>
    </xf>
    <xf numFmtId="0" fontId="0" fillId="0" borderId="13" xfId="0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38" fontId="0" fillId="0" borderId="9" xfId="1" applyFont="1" applyBorder="1" applyAlignment="1">
      <alignment horizontal="center" vertical="center"/>
    </xf>
    <xf numFmtId="0" fontId="0" fillId="5" borderId="24" xfId="0" applyFill="1" applyBorder="1">
      <alignment vertical="center"/>
    </xf>
    <xf numFmtId="0" fontId="0" fillId="5" borderId="25" xfId="0" applyFill="1" applyBorder="1">
      <alignment vertical="center"/>
    </xf>
    <xf numFmtId="0" fontId="21" fillId="5" borderId="25" xfId="0" applyFont="1" applyFill="1" applyBorder="1">
      <alignment vertical="center"/>
    </xf>
    <xf numFmtId="0" fontId="29" fillId="0" borderId="0" xfId="0" applyFont="1">
      <alignment vertical="center"/>
    </xf>
    <xf numFmtId="183" fontId="29" fillId="0" borderId="5" xfId="0" applyNumberFormat="1" applyFont="1" applyBorder="1">
      <alignment vertical="center"/>
    </xf>
    <xf numFmtId="181" fontId="29" fillId="0" borderId="5" xfId="0" applyNumberFormat="1" applyFont="1" applyBorder="1">
      <alignment vertical="center"/>
    </xf>
    <xf numFmtId="0" fontId="29" fillId="0" borderId="6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183" fontId="29" fillId="0" borderId="14" xfId="0" applyNumberFormat="1" applyFont="1" applyBorder="1">
      <alignment vertical="center"/>
    </xf>
    <xf numFmtId="181" fontId="29" fillId="0" borderId="14" xfId="0" applyNumberFormat="1" applyFont="1" applyBorder="1">
      <alignment vertical="center"/>
    </xf>
    <xf numFmtId="0" fontId="29" fillId="0" borderId="14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0" fillId="0" borderId="16" xfId="0" applyFont="1" applyBorder="1" applyAlignment="1">
      <alignment horizontal="left" vertical="center"/>
    </xf>
    <xf numFmtId="0" fontId="29" fillId="0" borderId="9" xfId="0" applyFont="1" applyBorder="1">
      <alignment vertical="center"/>
    </xf>
    <xf numFmtId="0" fontId="0" fillId="0" borderId="0" xfId="0" applyAlignment="1">
      <alignment vertical="center" wrapText="1"/>
    </xf>
    <xf numFmtId="0" fontId="29" fillId="0" borderId="0" xfId="0" applyFont="1" applyAlignment="1">
      <alignment vertical="center" wrapText="1"/>
    </xf>
    <xf numFmtId="0" fontId="29" fillId="0" borderId="2" xfId="0" applyFont="1" applyBorder="1">
      <alignment vertical="center"/>
    </xf>
    <xf numFmtId="0" fontId="29" fillId="0" borderId="3" xfId="0" applyFont="1" applyBorder="1">
      <alignment vertical="center"/>
    </xf>
    <xf numFmtId="0" fontId="21" fillId="5" borderId="24" xfId="0" applyFont="1" applyFill="1" applyBorder="1">
      <alignment vertical="center"/>
    </xf>
    <xf numFmtId="0" fontId="32" fillId="5" borderId="25" xfId="0" applyFont="1" applyFill="1" applyBorder="1">
      <alignment vertical="center"/>
    </xf>
    <xf numFmtId="38" fontId="29" fillId="0" borderId="5" xfId="1" applyFont="1" applyBorder="1" applyAlignment="1">
      <alignment horizontal="right" vertical="center"/>
    </xf>
    <xf numFmtId="38" fontId="33" fillId="0" borderId="5" xfId="1" applyFont="1" applyBorder="1" applyAlignment="1">
      <alignment horizontal="right" vertical="center" wrapText="1"/>
    </xf>
    <xf numFmtId="38" fontId="29" fillId="0" borderId="14" xfId="1" applyFont="1" applyBorder="1">
      <alignment vertical="center"/>
    </xf>
    <xf numFmtId="38" fontId="29" fillId="0" borderId="9" xfId="1" applyFont="1" applyBorder="1">
      <alignment vertical="center"/>
    </xf>
    <xf numFmtId="0" fontId="29" fillId="0" borderId="10" xfId="0" applyFont="1" applyBorder="1" applyAlignment="1">
      <alignment horizontal="center" vertical="center"/>
    </xf>
    <xf numFmtId="38" fontId="33" fillId="0" borderId="0" xfId="1" applyFont="1" applyAlignment="1">
      <alignment horizontal="right" vertical="center" wrapText="1"/>
    </xf>
    <xf numFmtId="38" fontId="29" fillId="0" borderId="14" xfId="1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/>
    </xf>
    <xf numFmtId="0" fontId="32" fillId="5" borderId="24" xfId="0" applyFont="1" applyFill="1" applyBorder="1">
      <alignment vertical="center"/>
    </xf>
    <xf numFmtId="38" fontId="0" fillId="0" borderId="9" xfId="1" applyFont="1" applyBorder="1">
      <alignment vertical="center"/>
    </xf>
    <xf numFmtId="0" fontId="25" fillId="0" borderId="10" xfId="0" applyFont="1" applyBorder="1" applyAlignment="1">
      <alignment horizontal="left" vertical="center"/>
    </xf>
    <xf numFmtId="0" fontId="0" fillId="0" borderId="9" xfId="0" applyBorder="1">
      <alignment vertical="center"/>
    </xf>
    <xf numFmtId="0" fontId="0" fillId="0" borderId="1" xfId="0" applyBorder="1" applyAlignment="1">
      <alignment horizontal="center" vertical="center" wrapText="1"/>
    </xf>
    <xf numFmtId="186" fontId="0" fillId="0" borderId="5" xfId="0" applyNumberFormat="1" applyBorder="1" applyAlignment="1">
      <alignment horizontal="right" vertical="center"/>
    </xf>
    <xf numFmtId="0" fontId="0" fillId="0" borderId="8" xfId="0" applyBorder="1">
      <alignment vertical="center"/>
    </xf>
    <xf numFmtId="186" fontId="0" fillId="0" borderId="14" xfId="0" applyNumberFormat="1" applyBorder="1" applyAlignment="1">
      <alignment horizontal="right" vertical="center"/>
    </xf>
    <xf numFmtId="0" fontId="0" fillId="0" borderId="16" xfId="0" applyBorder="1">
      <alignment vertical="center"/>
    </xf>
    <xf numFmtId="186" fontId="7" fillId="0" borderId="14" xfId="0" applyNumberFormat="1" applyFont="1" applyBorder="1" applyAlignment="1">
      <alignment horizontal="right" vertical="center"/>
    </xf>
    <xf numFmtId="187" fontId="0" fillId="0" borderId="9" xfId="0" applyNumberFormat="1" applyBorder="1" applyAlignment="1">
      <alignment horizontal="right" vertical="center"/>
    </xf>
    <xf numFmtId="183" fontId="0" fillId="0" borderId="9" xfId="0" applyNumberFormat="1" applyBorder="1" applyAlignment="1">
      <alignment horizontal="right" vertical="center"/>
    </xf>
    <xf numFmtId="0" fontId="25" fillId="0" borderId="12" xfId="0" applyFont="1" applyBorder="1">
      <alignment vertical="center"/>
    </xf>
    <xf numFmtId="0" fontId="21" fillId="5" borderId="27" xfId="0" applyFont="1" applyFill="1" applyBorder="1">
      <alignment vertical="center"/>
    </xf>
    <xf numFmtId="0" fontId="0" fillId="5" borderId="27" xfId="0" applyFill="1" applyBorder="1">
      <alignment vertical="center"/>
    </xf>
    <xf numFmtId="0" fontId="0" fillId="5" borderId="26" xfId="0" applyFill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83" fontId="10" fillId="0" borderId="5" xfId="0" applyNumberFormat="1" applyFont="1" applyBorder="1" applyAlignment="1">
      <alignment horizontal="right" vertical="center"/>
    </xf>
    <xf numFmtId="183" fontId="35" fillId="0" borderId="5" xfId="0" applyNumberFormat="1" applyFont="1" applyBorder="1" applyAlignment="1">
      <alignment horizontal="right" vertical="center"/>
    </xf>
    <xf numFmtId="183" fontId="36" fillId="0" borderId="5" xfId="0" applyNumberFormat="1" applyFont="1" applyBorder="1" applyAlignment="1">
      <alignment horizontal="right" vertical="center"/>
    </xf>
    <xf numFmtId="0" fontId="10" fillId="0" borderId="28" xfId="0" applyFont="1" applyBorder="1" applyAlignment="1">
      <alignment horizontal="center" vertical="center"/>
    </xf>
    <xf numFmtId="183" fontId="10" fillId="0" borderId="14" xfId="0" applyNumberFormat="1" applyFont="1" applyBorder="1" applyAlignment="1">
      <alignment horizontal="right" vertical="center"/>
    </xf>
    <xf numFmtId="183" fontId="35" fillId="0" borderId="14" xfId="0" applyNumberFormat="1" applyFont="1" applyBorder="1" applyAlignment="1">
      <alignment horizontal="right" vertical="center"/>
    </xf>
    <xf numFmtId="183" fontId="36" fillId="0" borderId="14" xfId="0" applyNumberFormat="1" applyFont="1" applyBorder="1" applyAlignment="1">
      <alignment horizontal="right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183" fontId="10" fillId="0" borderId="9" xfId="0" applyNumberFormat="1" applyFont="1" applyBorder="1" applyAlignment="1">
      <alignment horizontal="right" vertical="center"/>
    </xf>
    <xf numFmtId="183" fontId="35" fillId="0" borderId="9" xfId="0" applyNumberFormat="1" applyFont="1" applyBorder="1" applyAlignment="1">
      <alignment horizontal="right" vertical="center"/>
    </xf>
    <xf numFmtId="183" fontId="10" fillId="0" borderId="0" xfId="0" applyNumberFormat="1" applyFont="1" applyAlignment="1">
      <alignment horizontal="right" vertical="center"/>
    </xf>
    <xf numFmtId="189" fontId="10" fillId="0" borderId="5" xfId="0" applyNumberFormat="1" applyFont="1" applyBorder="1">
      <alignment vertical="center"/>
    </xf>
    <xf numFmtId="185" fontId="10" fillId="0" borderId="5" xfId="0" applyNumberFormat="1" applyFont="1" applyBorder="1">
      <alignment vertical="center"/>
    </xf>
    <xf numFmtId="189" fontId="10" fillId="0" borderId="5" xfId="0" applyNumberFormat="1" applyFont="1" applyBorder="1" applyAlignment="1">
      <alignment horizontal="right" vertical="center"/>
    </xf>
    <xf numFmtId="185" fontId="10" fillId="0" borderId="5" xfId="0" applyNumberFormat="1" applyFont="1" applyBorder="1" applyAlignment="1">
      <alignment horizontal="right" vertical="center"/>
    </xf>
    <xf numFmtId="0" fontId="10" fillId="0" borderId="14" xfId="0" applyFont="1" applyBorder="1">
      <alignment vertical="center"/>
    </xf>
    <xf numFmtId="189" fontId="10" fillId="0" borderId="0" xfId="0" applyNumberFormat="1" applyFont="1" applyAlignment="1">
      <alignment horizontal="right" vertical="center"/>
    </xf>
    <xf numFmtId="189" fontId="10" fillId="0" borderId="13" xfId="0" applyNumberFormat="1" applyFont="1" applyBorder="1" applyAlignment="1">
      <alignment horizontal="right" vertical="center"/>
    </xf>
    <xf numFmtId="189" fontId="10" fillId="0" borderId="14" xfId="0" applyNumberFormat="1" applyFont="1" applyBorder="1" applyAlignment="1">
      <alignment horizontal="right" vertical="center"/>
    </xf>
    <xf numFmtId="185" fontId="10" fillId="0" borderId="14" xfId="0" applyNumberFormat="1" applyFont="1" applyBorder="1" applyAlignment="1">
      <alignment horizontal="right" vertical="center"/>
    </xf>
    <xf numFmtId="189" fontId="10" fillId="0" borderId="14" xfId="0" applyNumberFormat="1" applyFont="1" applyBorder="1">
      <alignment vertical="center"/>
    </xf>
    <xf numFmtId="185" fontId="10" fillId="0" borderId="14" xfId="0" applyNumberFormat="1" applyFont="1" applyBorder="1">
      <alignment vertical="center"/>
    </xf>
    <xf numFmtId="0" fontId="10" fillId="0" borderId="16" xfId="0" applyFont="1" applyBorder="1">
      <alignment vertical="center"/>
    </xf>
    <xf numFmtId="185" fontId="10" fillId="0" borderId="16" xfId="0" applyNumberFormat="1" applyFont="1" applyBorder="1">
      <alignment vertical="center"/>
    </xf>
    <xf numFmtId="185" fontId="10" fillId="0" borderId="13" xfId="0" applyNumberFormat="1" applyFont="1" applyBorder="1" applyAlignment="1">
      <alignment horizontal="right" vertical="center"/>
    </xf>
    <xf numFmtId="185" fontId="10" fillId="0" borderId="0" xfId="0" applyNumberFormat="1" applyFont="1" applyAlignment="1">
      <alignment horizontal="right" vertical="center"/>
    </xf>
    <xf numFmtId="0" fontId="10" fillId="0" borderId="13" xfId="0" applyFont="1" applyBorder="1">
      <alignment vertical="center"/>
    </xf>
    <xf numFmtId="185" fontId="38" fillId="0" borderId="16" xfId="0" applyNumberFormat="1" applyFont="1" applyBorder="1" applyAlignment="1">
      <alignment horizontal="right" vertical="center"/>
    </xf>
    <xf numFmtId="189" fontId="38" fillId="0" borderId="14" xfId="0" applyNumberFormat="1" applyFont="1" applyBorder="1" applyAlignment="1">
      <alignment horizontal="right" vertical="center"/>
    </xf>
    <xf numFmtId="189" fontId="38" fillId="0" borderId="16" xfId="0" applyNumberFormat="1" applyFont="1" applyBorder="1" applyAlignment="1">
      <alignment horizontal="right" vertical="center"/>
    </xf>
    <xf numFmtId="185" fontId="38" fillId="0" borderId="14" xfId="0" applyNumberFormat="1" applyFont="1" applyBorder="1" applyAlignment="1">
      <alignment horizontal="right" vertical="center"/>
    </xf>
    <xf numFmtId="185" fontId="38" fillId="0" borderId="33" xfId="0" applyNumberFormat="1" applyFont="1" applyBorder="1" applyAlignment="1">
      <alignment horizontal="right" vertical="center"/>
    </xf>
    <xf numFmtId="189" fontId="10" fillId="0" borderId="9" xfId="0" applyNumberFormat="1" applyFont="1" applyBorder="1" applyAlignment="1">
      <alignment horizontal="right" vertical="center"/>
    </xf>
    <xf numFmtId="185" fontId="10" fillId="0" borderId="9" xfId="0" applyNumberFormat="1" applyFont="1" applyBorder="1" applyAlignment="1">
      <alignment horizontal="right" vertical="center"/>
    </xf>
    <xf numFmtId="0" fontId="39" fillId="0" borderId="1" xfId="0" applyFont="1" applyBorder="1" applyAlignment="1">
      <alignment horizontal="center" vertical="center" justifyLastLine="1"/>
    </xf>
    <xf numFmtId="183" fontId="10" fillId="0" borderId="13" xfId="0" applyNumberFormat="1" applyFont="1" applyBorder="1" applyAlignment="1">
      <alignment horizontal="right" vertical="center"/>
    </xf>
    <xf numFmtId="183" fontId="10" fillId="0" borderId="14" xfId="0" applyNumberFormat="1" applyFont="1" applyBorder="1">
      <alignment vertical="center"/>
    </xf>
    <xf numFmtId="183" fontId="10" fillId="0" borderId="0" xfId="0" applyNumberFormat="1" applyFont="1">
      <alignment vertical="center"/>
    </xf>
    <xf numFmtId="183" fontId="10" fillId="0" borderId="13" xfId="0" applyNumberFormat="1" applyFont="1" applyBorder="1">
      <alignment vertical="center"/>
    </xf>
    <xf numFmtId="183" fontId="0" fillId="0" borderId="0" xfId="0" applyNumberFormat="1">
      <alignment vertical="center"/>
    </xf>
    <xf numFmtId="190" fontId="0" fillId="0" borderId="0" xfId="0" applyNumberFormat="1">
      <alignment vertical="center"/>
    </xf>
    <xf numFmtId="187" fontId="0" fillId="0" borderId="0" xfId="0" applyNumberFormat="1">
      <alignment vertical="center"/>
    </xf>
    <xf numFmtId="0" fontId="40" fillId="0" borderId="0" xfId="0" applyFont="1">
      <alignment vertical="center"/>
    </xf>
    <xf numFmtId="183" fontId="0" fillId="0" borderId="5" xfId="0" applyNumberFormat="1" applyBorder="1">
      <alignment vertical="center"/>
    </xf>
    <xf numFmtId="187" fontId="0" fillId="0" borderId="5" xfId="0" applyNumberFormat="1" applyBorder="1">
      <alignment vertical="center"/>
    </xf>
    <xf numFmtId="183" fontId="0" fillId="0" borderId="14" xfId="0" applyNumberFormat="1" applyBorder="1">
      <alignment vertical="center"/>
    </xf>
    <xf numFmtId="187" fontId="0" fillId="0" borderId="14" xfId="0" applyNumberFormat="1" applyBorder="1">
      <alignment vertical="center"/>
    </xf>
    <xf numFmtId="183" fontId="0" fillId="0" borderId="9" xfId="0" applyNumberFormat="1" applyBorder="1">
      <alignment vertical="center"/>
    </xf>
    <xf numFmtId="187" fontId="0" fillId="0" borderId="9" xfId="0" applyNumberFormat="1" applyBorder="1">
      <alignment vertical="center"/>
    </xf>
    <xf numFmtId="0" fontId="16" fillId="6" borderId="34" xfId="2" applyFont="1" applyFill="1" applyBorder="1" applyAlignment="1">
      <alignment horizontal="left" vertical="center"/>
    </xf>
    <xf numFmtId="0" fontId="16" fillId="6" borderId="35" xfId="2" applyFont="1" applyFill="1" applyBorder="1" applyAlignment="1">
      <alignment horizontal="left" vertical="center"/>
    </xf>
    <xf numFmtId="183" fontId="0" fillId="0" borderId="0" xfId="0" applyNumberFormat="1" applyAlignment="1">
      <alignment horizontal="right" vertical="center"/>
    </xf>
    <xf numFmtId="183" fontId="0" fillId="0" borderId="5" xfId="0" applyNumberFormat="1" applyBorder="1" applyAlignment="1">
      <alignment horizontal="right" vertical="center"/>
    </xf>
    <xf numFmtId="0" fontId="0" fillId="0" borderId="5" xfId="0" applyBorder="1">
      <alignment vertical="center"/>
    </xf>
    <xf numFmtId="183" fontId="0" fillId="0" borderId="14" xfId="0" applyNumberFormat="1" applyBorder="1" applyAlignment="1">
      <alignment horizontal="right" vertical="center"/>
    </xf>
    <xf numFmtId="0" fontId="0" fillId="0" borderId="14" xfId="0" applyBorder="1">
      <alignment vertical="center"/>
    </xf>
    <xf numFmtId="185" fontId="0" fillId="0" borderId="0" xfId="0" applyNumberFormat="1" applyAlignment="1">
      <alignment horizontal="right" vertical="center"/>
    </xf>
    <xf numFmtId="185" fontId="0" fillId="0" borderId="0" xfId="0" applyNumberFormat="1">
      <alignment vertical="center"/>
    </xf>
    <xf numFmtId="185" fontId="0" fillId="0" borderId="5" xfId="0" applyNumberFormat="1" applyBorder="1" applyAlignment="1">
      <alignment horizontal="right" vertical="center"/>
    </xf>
    <xf numFmtId="185" fontId="0" fillId="0" borderId="5" xfId="0" applyNumberFormat="1" applyBorder="1">
      <alignment vertical="center"/>
    </xf>
    <xf numFmtId="185" fontId="0" fillId="0" borderId="14" xfId="0" applyNumberFormat="1" applyBorder="1" applyAlignment="1">
      <alignment horizontal="right" vertical="center"/>
    </xf>
    <xf numFmtId="185" fontId="0" fillId="0" borderId="14" xfId="0" applyNumberFormat="1" applyBorder="1">
      <alignment vertical="center"/>
    </xf>
    <xf numFmtId="185" fontId="0" fillId="0" borderId="9" xfId="0" applyNumberFormat="1" applyBorder="1" applyAlignment="1">
      <alignment horizontal="right" vertical="center"/>
    </xf>
    <xf numFmtId="185" fontId="0" fillId="0" borderId="9" xfId="0" applyNumberFormat="1" applyBorder="1">
      <alignment vertical="center"/>
    </xf>
    <xf numFmtId="0" fontId="21" fillId="8" borderId="39" xfId="0" applyFont="1" applyFill="1" applyBorder="1">
      <alignment vertical="center"/>
    </xf>
    <xf numFmtId="0" fontId="21" fillId="8" borderId="40" xfId="0" applyFont="1" applyFill="1" applyBorder="1">
      <alignment vertical="center"/>
    </xf>
    <xf numFmtId="0" fontId="0" fillId="0" borderId="13" xfId="0" applyBorder="1">
      <alignment vertical="center"/>
    </xf>
    <xf numFmtId="183" fontId="0" fillId="0" borderId="16" xfId="0" applyNumberFormat="1" applyBorder="1" applyAlignment="1">
      <alignment horizontal="right" vertical="center"/>
    </xf>
    <xf numFmtId="183" fontId="0" fillId="0" borderId="13" xfId="0" applyNumberFormat="1" applyBorder="1" applyAlignment="1">
      <alignment horizontal="right" vertical="center"/>
    </xf>
    <xf numFmtId="0" fontId="0" fillId="9" borderId="42" xfId="0" applyFill="1" applyBorder="1">
      <alignment vertical="center"/>
    </xf>
    <xf numFmtId="0" fontId="21" fillId="9" borderId="42" xfId="0" applyFont="1" applyFill="1" applyBorder="1" applyAlignment="1">
      <alignment horizontal="left" vertical="center"/>
    </xf>
    <xf numFmtId="181" fontId="0" fillId="0" borderId="5" xfId="0" applyNumberFormat="1" applyBorder="1">
      <alignment vertical="center"/>
    </xf>
    <xf numFmtId="181" fontId="0" fillId="0" borderId="14" xfId="0" applyNumberFormat="1" applyBorder="1">
      <alignment vertical="center"/>
    </xf>
    <xf numFmtId="181" fontId="0" fillId="0" borderId="9" xfId="0" applyNumberFormat="1" applyBorder="1">
      <alignment vertical="center"/>
    </xf>
    <xf numFmtId="0" fontId="0" fillId="9" borderId="41" xfId="0" applyFill="1" applyBorder="1">
      <alignment vertical="center"/>
    </xf>
    <xf numFmtId="0" fontId="21" fillId="9" borderId="42" xfId="0" applyFont="1" applyFill="1" applyBorder="1">
      <alignment vertical="center"/>
    </xf>
    <xf numFmtId="180" fontId="0" fillId="0" borderId="5" xfId="0" applyNumberFormat="1" applyBorder="1">
      <alignment vertical="center"/>
    </xf>
    <xf numFmtId="180" fontId="0" fillId="0" borderId="14" xfId="0" applyNumberFormat="1" applyBorder="1">
      <alignment vertical="center"/>
    </xf>
    <xf numFmtId="0" fontId="0" fillId="0" borderId="13" xfId="0" applyBorder="1" applyAlignment="1">
      <alignment horizontal="center" vertical="center" wrapText="1"/>
    </xf>
    <xf numFmtId="180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 wrapText="1"/>
    </xf>
    <xf numFmtId="0" fontId="21" fillId="10" borderId="43" xfId="0" applyFont="1" applyFill="1" applyBorder="1">
      <alignment vertical="center"/>
    </xf>
    <xf numFmtId="0" fontId="21" fillId="10" borderId="44" xfId="0" applyFont="1" applyFill="1" applyBorder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0" fillId="0" borderId="0" xfId="0" applyAlignment="1"/>
    <xf numFmtId="187" fontId="12" fillId="0" borderId="5" xfId="0" applyNumberFormat="1" applyFont="1" applyBorder="1">
      <alignment vertical="center"/>
    </xf>
    <xf numFmtId="183" fontId="12" fillId="0" borderId="5" xfId="0" applyNumberFormat="1" applyFont="1" applyBorder="1">
      <alignment vertical="center"/>
    </xf>
    <xf numFmtId="0" fontId="0" fillId="0" borderId="7" xfId="0" applyBorder="1" applyAlignment="1">
      <alignment horizontal="right" vertical="center"/>
    </xf>
    <xf numFmtId="1" fontId="0" fillId="0" borderId="0" xfId="0" applyNumberFormat="1">
      <alignment vertical="center"/>
    </xf>
    <xf numFmtId="187" fontId="12" fillId="0" borderId="14" xfId="0" applyNumberFormat="1" applyFont="1" applyBorder="1">
      <alignment vertical="center"/>
    </xf>
    <xf numFmtId="183" fontId="12" fillId="0" borderId="14" xfId="0" applyNumberFormat="1" applyFont="1" applyBorder="1">
      <alignment vertical="center"/>
    </xf>
    <xf numFmtId="1" fontId="10" fillId="0" borderId="0" xfId="0" applyNumberFormat="1" applyFont="1">
      <alignment vertical="center"/>
    </xf>
    <xf numFmtId="187" fontId="12" fillId="0" borderId="9" xfId="0" applyNumberFormat="1" applyFont="1" applyBorder="1">
      <alignment vertical="center"/>
    </xf>
    <xf numFmtId="183" fontId="12" fillId="0" borderId="9" xfId="0" applyNumberFormat="1" applyFont="1" applyBorder="1">
      <alignment vertical="center"/>
    </xf>
    <xf numFmtId="191" fontId="0" fillId="0" borderId="0" xfId="0" applyNumberFormat="1">
      <alignment vertical="center"/>
    </xf>
    <xf numFmtId="191" fontId="0" fillId="0" borderId="5" xfId="0" applyNumberFormat="1" applyBorder="1">
      <alignment vertical="center"/>
    </xf>
    <xf numFmtId="191" fontId="0" fillId="0" borderId="14" xfId="0" applyNumberFormat="1" applyBorder="1">
      <alignment vertical="center"/>
    </xf>
    <xf numFmtId="0" fontId="0" fillId="0" borderId="7" xfId="0" applyBorder="1" applyAlignment="1">
      <alignment horizontal="left" vertical="center"/>
    </xf>
    <xf numFmtId="191" fontId="0" fillId="0" borderId="9" xfId="0" applyNumberFormat="1" applyBorder="1">
      <alignment vertical="center"/>
    </xf>
    <xf numFmtId="41" fontId="0" fillId="0" borderId="0" xfId="0" applyNumberFormat="1" applyAlignment="1">
      <alignment horizontal="left" vertical="center"/>
    </xf>
    <xf numFmtId="0" fontId="25" fillId="0" borderId="9" xfId="0" applyFont="1" applyBorder="1">
      <alignment vertical="center"/>
    </xf>
    <xf numFmtId="192" fontId="36" fillId="0" borderId="14" xfId="0" applyNumberFormat="1" applyFont="1" applyBorder="1" applyAlignment="1">
      <alignment horizontal="right"/>
    </xf>
    <xf numFmtId="38" fontId="36" fillId="0" borderId="14" xfId="1" applyFont="1" applyBorder="1" applyAlignment="1" applyProtection="1">
      <alignment horizontal="right"/>
    </xf>
    <xf numFmtId="37" fontId="36" fillId="0" borderId="14" xfId="0" applyNumberFormat="1" applyFont="1" applyBorder="1" applyAlignment="1"/>
    <xf numFmtId="38" fontId="36" fillId="0" borderId="14" xfId="1" applyFont="1" applyBorder="1" applyAlignment="1">
      <alignment horizontal="right"/>
    </xf>
    <xf numFmtId="192" fontId="36" fillId="0" borderId="14" xfId="1" applyNumberFormat="1" applyFont="1" applyBorder="1" applyAlignment="1">
      <alignment horizontal="right"/>
    </xf>
    <xf numFmtId="0" fontId="0" fillId="11" borderId="45" xfId="0" applyFill="1" applyBorder="1">
      <alignment vertical="center"/>
    </xf>
    <xf numFmtId="0" fontId="0" fillId="11" borderId="46" xfId="0" applyFill="1" applyBorder="1">
      <alignment vertical="center"/>
    </xf>
    <xf numFmtId="41" fontId="0" fillId="0" borderId="0" xfId="0" applyNumberFormat="1" applyAlignment="1"/>
    <xf numFmtId="41" fontId="0" fillId="0" borderId="0" xfId="0" applyNumberFormat="1" applyAlignment="1">
      <alignment horizontal="right" wrapText="1"/>
    </xf>
    <xf numFmtId="41" fontId="0" fillId="0" borderId="5" xfId="0" applyNumberFormat="1" applyBorder="1" applyAlignment="1">
      <alignment horizontal="right" wrapText="1"/>
    </xf>
    <xf numFmtId="41" fontId="0" fillId="0" borderId="14" xfId="0" applyNumberFormat="1" applyBorder="1" applyAlignment="1">
      <alignment horizontal="right" wrapText="1"/>
    </xf>
    <xf numFmtId="185" fontId="7" fillId="0" borderId="0" xfId="0" applyNumberFormat="1" applyFont="1">
      <alignment vertical="center"/>
    </xf>
    <xf numFmtId="0" fontId="7" fillId="0" borderId="0" xfId="0" applyFont="1">
      <alignment vertical="center"/>
    </xf>
    <xf numFmtId="0" fontId="21" fillId="11" borderId="46" xfId="0" applyFont="1" applyFill="1" applyBorder="1" applyAlignment="1">
      <alignment horizontal="left" vertical="center"/>
    </xf>
    <xf numFmtId="193" fontId="0" fillId="0" borderId="5" xfId="0" applyNumberFormat="1" applyBorder="1">
      <alignment vertical="center"/>
    </xf>
    <xf numFmtId="0" fontId="0" fillId="0" borderId="28" xfId="0" applyBorder="1">
      <alignment vertical="center"/>
    </xf>
    <xf numFmtId="0" fontId="0" fillId="0" borderId="7" xfId="0" applyBorder="1">
      <alignment vertical="center"/>
    </xf>
    <xf numFmtId="193" fontId="0" fillId="0" borderId="14" xfId="0" applyNumberFormat="1" applyBorder="1">
      <alignment vertical="center"/>
    </xf>
    <xf numFmtId="0" fontId="0" fillId="0" borderId="17" xfId="0" applyBorder="1" applyAlignment="1">
      <alignment horizontal="center" vertical="center"/>
    </xf>
    <xf numFmtId="193" fontId="0" fillId="0" borderId="9" xfId="0" applyNumberFormat="1" applyBorder="1">
      <alignment vertical="center"/>
    </xf>
    <xf numFmtId="0" fontId="0" fillId="0" borderId="11" xfId="0" applyBorder="1">
      <alignment vertical="center"/>
    </xf>
    <xf numFmtId="0" fontId="0" fillId="0" borderId="15" xfId="0" applyBorder="1">
      <alignment vertical="center"/>
    </xf>
    <xf numFmtId="183" fontId="0" fillId="0" borderId="16" xfId="0" applyNumberFormat="1" applyBorder="1">
      <alignment vertical="center"/>
    </xf>
    <xf numFmtId="0" fontId="0" fillId="12" borderId="47" xfId="0" applyFill="1" applyBorder="1">
      <alignment vertical="center"/>
    </xf>
    <xf numFmtId="0" fontId="0" fillId="12" borderId="48" xfId="0" applyFill="1" applyBorder="1">
      <alignment vertical="center"/>
    </xf>
    <xf numFmtId="0" fontId="21" fillId="12" borderId="48" xfId="0" applyFont="1" applyFill="1" applyBorder="1">
      <alignment vertical="center"/>
    </xf>
    <xf numFmtId="183" fontId="36" fillId="0" borderId="14" xfId="0" applyNumberFormat="1" applyFont="1" applyBorder="1" applyAlignment="1">
      <alignment horizontal="center" vertical="center"/>
    </xf>
    <xf numFmtId="183" fontId="0" fillId="13" borderId="49" xfId="0" applyNumberFormat="1" applyFill="1" applyBorder="1" applyAlignment="1">
      <alignment horizontal="right" vertical="center"/>
    </xf>
    <xf numFmtId="183" fontId="0" fillId="13" borderId="50" xfId="0" applyNumberFormat="1" applyFill="1" applyBorder="1" applyAlignment="1">
      <alignment horizontal="right" vertical="center"/>
    </xf>
    <xf numFmtId="0" fontId="0" fillId="13" borderId="50" xfId="0" applyFill="1" applyBorder="1" applyAlignment="1">
      <alignment horizontal="center" vertical="center"/>
    </xf>
    <xf numFmtId="0" fontId="21" fillId="13" borderId="50" xfId="0" applyFont="1" applyFill="1" applyBorder="1" applyAlignment="1">
      <alignment horizontal="left" vertical="center"/>
    </xf>
    <xf numFmtId="183" fontId="0" fillId="13" borderId="51" xfId="0" applyNumberFormat="1" applyFill="1" applyBorder="1" applyAlignment="1">
      <alignment horizontal="right" vertical="center"/>
    </xf>
    <xf numFmtId="183" fontId="21" fillId="13" borderId="50" xfId="0" applyNumberFormat="1" applyFont="1" applyFill="1" applyBorder="1" applyAlignment="1">
      <alignment horizontal="left" vertical="center"/>
    </xf>
    <xf numFmtId="0" fontId="25" fillId="0" borderId="16" xfId="0" applyFont="1" applyBorder="1">
      <alignment vertical="center"/>
    </xf>
    <xf numFmtId="0" fontId="21" fillId="13" borderId="51" xfId="0" applyFont="1" applyFill="1" applyBorder="1" applyAlignment="1">
      <alignment horizontal="left" vertical="center"/>
    </xf>
    <xf numFmtId="0" fontId="0" fillId="14" borderId="52" xfId="0" applyFill="1" applyBorder="1">
      <alignment vertical="center"/>
    </xf>
    <xf numFmtId="0" fontId="0" fillId="14" borderId="53" xfId="0" applyFill="1" applyBorder="1">
      <alignment vertical="center"/>
    </xf>
    <xf numFmtId="0" fontId="21" fillId="14" borderId="53" xfId="0" applyFont="1" applyFill="1" applyBorder="1">
      <alignment vertical="center"/>
    </xf>
    <xf numFmtId="0" fontId="0" fillId="0" borderId="5" xfId="0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185" fontId="0" fillId="0" borderId="16" xfId="0" applyNumberFormat="1" applyBorder="1" applyAlignment="1">
      <alignment horizontal="right" vertical="center"/>
    </xf>
    <xf numFmtId="0" fontId="21" fillId="14" borderId="52" xfId="0" applyFont="1" applyFill="1" applyBorder="1">
      <alignment vertical="center"/>
    </xf>
    <xf numFmtId="194" fontId="0" fillId="0" borderId="0" xfId="0" applyNumberFormat="1">
      <alignment vertical="center"/>
    </xf>
    <xf numFmtId="195" fontId="0" fillId="0" borderId="5" xfId="0" applyNumberFormat="1" applyBorder="1" applyAlignment="1">
      <alignment horizontal="right" vertical="center"/>
    </xf>
    <xf numFmtId="179" fontId="0" fillId="0" borderId="5" xfId="0" applyNumberFormat="1" applyBorder="1" applyAlignment="1">
      <alignment horizontal="right" vertical="center"/>
    </xf>
    <xf numFmtId="195" fontId="0" fillId="0" borderId="14" xfId="0" applyNumberFormat="1" applyBorder="1" applyAlignment="1">
      <alignment horizontal="right" vertical="center"/>
    </xf>
    <xf numFmtId="179" fontId="0" fillId="0" borderId="14" xfId="0" applyNumberFormat="1" applyBorder="1" applyAlignment="1">
      <alignment horizontal="right" vertical="center"/>
    </xf>
    <xf numFmtId="194" fontId="0" fillId="0" borderId="14" xfId="0" applyNumberFormat="1" applyBorder="1" applyAlignment="1">
      <alignment horizontal="right" vertical="center"/>
    </xf>
    <xf numFmtId="194" fontId="0" fillId="0" borderId="9" xfId="0" applyNumberFormat="1" applyBorder="1" applyAlignment="1">
      <alignment horizontal="right" vertical="center"/>
    </xf>
    <xf numFmtId="179" fontId="0" fillId="0" borderId="9" xfId="0" applyNumberFormat="1" applyBorder="1" applyAlignment="1">
      <alignment horizontal="right" vertical="center"/>
    </xf>
    <xf numFmtId="196" fontId="0" fillId="0" borderId="6" xfId="0" applyNumberFormat="1" applyBorder="1" applyAlignment="1">
      <alignment horizontal="left" vertical="center"/>
    </xf>
    <xf numFmtId="180" fontId="0" fillId="0" borderId="7" xfId="0" applyNumberFormat="1" applyBorder="1" applyAlignment="1">
      <alignment horizontal="right" vertical="center"/>
    </xf>
    <xf numFmtId="0" fontId="10" fillId="0" borderId="8" xfId="0" applyFont="1" applyBorder="1">
      <alignment vertical="center"/>
    </xf>
    <xf numFmtId="196" fontId="0" fillId="0" borderId="13" xfId="0" applyNumberFormat="1" applyBorder="1" applyAlignment="1">
      <alignment horizontal="left" vertical="center"/>
    </xf>
    <xf numFmtId="180" fontId="0" fillId="0" borderId="0" xfId="0" applyNumberFormat="1" applyAlignment="1">
      <alignment horizontal="right" vertical="center"/>
    </xf>
    <xf numFmtId="0" fontId="25" fillId="0" borderId="8" xfId="0" applyFont="1" applyBorder="1">
      <alignment vertical="center"/>
    </xf>
    <xf numFmtId="0" fontId="0" fillId="15" borderId="54" xfId="0" applyFill="1" applyBorder="1">
      <alignment vertical="center"/>
    </xf>
    <xf numFmtId="0" fontId="0" fillId="15" borderId="55" xfId="0" applyFill="1" applyBorder="1">
      <alignment vertical="center"/>
    </xf>
    <xf numFmtId="0" fontId="21" fillId="15" borderId="55" xfId="0" applyFont="1" applyFill="1" applyBorder="1">
      <alignment vertical="center"/>
    </xf>
    <xf numFmtId="0" fontId="0" fillId="0" borderId="11" xfId="0" applyBorder="1" applyAlignment="1">
      <alignment horizontal="right" vertical="center"/>
    </xf>
    <xf numFmtId="0" fontId="21" fillId="15" borderId="54" xfId="0" applyFont="1" applyFill="1" applyBorder="1">
      <alignment vertical="center"/>
    </xf>
    <xf numFmtId="0" fontId="0" fillId="0" borderId="11" xfId="0" applyBorder="1" applyAlignment="1">
      <alignment horizontal="left" vertical="center"/>
    </xf>
    <xf numFmtId="197" fontId="10" fillId="0" borderId="6" xfId="0" applyNumberFormat="1" applyFont="1" applyBorder="1" applyAlignment="1">
      <alignment horizontal="left" vertical="center"/>
    </xf>
    <xf numFmtId="0" fontId="10" fillId="0" borderId="7" xfId="0" applyFont="1" applyBorder="1" applyAlignment="1">
      <alignment horizontal="right" vertical="center"/>
    </xf>
    <xf numFmtId="185" fontId="0" fillId="0" borderId="16" xfId="0" applyNumberFormat="1" applyBorder="1">
      <alignment vertical="center"/>
    </xf>
    <xf numFmtId="197" fontId="10" fillId="0" borderId="13" xfId="0" applyNumberFormat="1" applyFont="1" applyBorder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0" fillId="0" borderId="12" xfId="0" applyBorder="1" applyAlignment="1">
      <alignment horizontal="right" vertical="center"/>
    </xf>
    <xf numFmtId="197" fontId="10" fillId="0" borderId="0" xfId="0" applyNumberFormat="1" applyFont="1" applyAlignment="1">
      <alignment horizontal="left" vertical="center"/>
    </xf>
    <xf numFmtId="0" fontId="0" fillId="16" borderId="56" xfId="0" applyFill="1" applyBorder="1">
      <alignment vertical="center"/>
    </xf>
    <xf numFmtId="0" fontId="0" fillId="16" borderId="57" xfId="0" applyFill="1" applyBorder="1">
      <alignment vertical="center"/>
    </xf>
    <xf numFmtId="0" fontId="0" fillId="16" borderId="57" xfId="0" applyFill="1" applyBorder="1" applyAlignment="1">
      <alignment horizontal="left" vertical="center"/>
    </xf>
    <xf numFmtId="0" fontId="0" fillId="16" borderId="57" xfId="0" applyFill="1" applyBorder="1" applyAlignment="1">
      <alignment horizontal="right" vertical="center"/>
    </xf>
    <xf numFmtId="0" fontId="21" fillId="16" borderId="57" xfId="0" applyFont="1" applyFill="1" applyBorder="1">
      <alignment vertical="center"/>
    </xf>
    <xf numFmtId="197" fontId="10" fillId="0" borderId="0" xfId="0" applyNumberFormat="1" applyFont="1" applyAlignment="1">
      <alignment horizontal="center" vertical="center"/>
    </xf>
    <xf numFmtId="0" fontId="25" fillId="0" borderId="8" xfId="0" applyFont="1" applyBorder="1" applyAlignment="1">
      <alignment horizontal="left" vertical="center"/>
    </xf>
    <xf numFmtId="197" fontId="10" fillId="0" borderId="11" xfId="0" applyNumberFormat="1" applyFont="1" applyBorder="1" applyAlignment="1">
      <alignment horizontal="center" vertical="center"/>
    </xf>
    <xf numFmtId="0" fontId="21" fillId="16" borderId="56" xfId="0" applyFont="1" applyFill="1" applyBorder="1">
      <alignment vertical="center"/>
    </xf>
    <xf numFmtId="0" fontId="25" fillId="0" borderId="11" xfId="0" applyFont="1" applyBorder="1">
      <alignment vertical="center"/>
    </xf>
    <xf numFmtId="41" fontId="0" fillId="0" borderId="14" xfId="0" applyNumberFormat="1" applyBorder="1">
      <alignment vertical="center"/>
    </xf>
    <xf numFmtId="0" fontId="21" fillId="3" borderId="22" xfId="0" applyFont="1" applyFill="1" applyBorder="1">
      <alignment vertical="center"/>
    </xf>
    <xf numFmtId="41" fontId="0" fillId="0" borderId="14" xfId="0" applyNumberFormat="1" applyBorder="1" applyAlignment="1">
      <alignment horizontal="right" vertical="center"/>
    </xf>
    <xf numFmtId="41" fontId="0" fillId="0" borderId="0" xfId="0" applyNumberFormat="1" applyAlignment="1">
      <alignment horizontal="right" vertical="center"/>
    </xf>
    <xf numFmtId="0" fontId="0" fillId="0" borderId="9" xfId="0" quotePrefix="1" applyBorder="1">
      <alignment vertical="center"/>
    </xf>
    <xf numFmtId="0" fontId="0" fillId="0" borderId="12" xfId="0" quotePrefix="1" applyBorder="1" applyAlignment="1">
      <alignment horizontal="right" vertical="center"/>
    </xf>
    <xf numFmtId="0" fontId="0" fillId="0" borderId="10" xfId="0" applyBorder="1">
      <alignment vertical="center"/>
    </xf>
    <xf numFmtId="0" fontId="0" fillId="0" borderId="6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5" fillId="0" borderId="12" xfId="0" applyFont="1" applyBorder="1" applyAlignment="1">
      <alignment horizontal="left" vertical="center"/>
    </xf>
    <xf numFmtId="0" fontId="25" fillId="0" borderId="1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38" fontId="8" fillId="4" borderId="16" xfId="1" applyFont="1" applyFill="1" applyBorder="1" applyAlignment="1">
      <alignment horizontal="center" vertical="center"/>
    </xf>
    <xf numFmtId="38" fontId="8" fillId="4" borderId="0" xfId="1" applyFont="1" applyFill="1" applyBorder="1" applyAlignment="1">
      <alignment horizontal="center" vertical="center"/>
    </xf>
    <xf numFmtId="0" fontId="25" fillId="0" borderId="9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0" fontId="29" fillId="0" borderId="1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188" fontId="36" fillId="0" borderId="1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83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42" fillId="17" borderId="19" xfId="2" applyFont="1" applyFill="1" applyBorder="1" applyAlignment="1">
      <alignment horizontal="left" vertical="center"/>
    </xf>
    <xf numFmtId="0" fontId="43" fillId="17" borderId="19" xfId="2" applyFont="1" applyFill="1" applyBorder="1">
      <alignment vertical="center"/>
    </xf>
    <xf numFmtId="0" fontId="43" fillId="17" borderId="19" xfId="2" quotePrefix="1" applyFont="1" applyFill="1" applyBorder="1" applyAlignment="1">
      <alignment horizontal="left" vertical="center"/>
    </xf>
    <xf numFmtId="0" fontId="10" fillId="17" borderId="18" xfId="2" applyFont="1" applyFill="1" applyBorder="1" applyAlignment="1"/>
    <xf numFmtId="0" fontId="36" fillId="0" borderId="0" xfId="0" applyFont="1">
      <alignment vertical="center"/>
    </xf>
    <xf numFmtId="179" fontId="36" fillId="0" borderId="3" xfId="0" applyNumberFormat="1" applyFont="1" applyBorder="1" applyAlignment="1">
      <alignment horizontal="center" vertical="center"/>
    </xf>
    <xf numFmtId="178" fontId="36" fillId="0" borderId="2" xfId="0" applyNumberFormat="1" applyFont="1" applyBorder="1">
      <alignment vertical="center"/>
    </xf>
    <xf numFmtId="179" fontId="36" fillId="0" borderId="1" xfId="0" applyNumberFormat="1" applyFont="1" applyBorder="1" applyAlignment="1">
      <alignment horizontal="center" vertical="center"/>
    </xf>
    <xf numFmtId="178" fontId="36" fillId="0" borderId="1" xfId="0" applyNumberFormat="1" applyFont="1" applyBorder="1" applyAlignment="1">
      <alignment horizontal="center" vertical="center"/>
    </xf>
    <xf numFmtId="179" fontId="36" fillId="0" borderId="2" xfId="0" applyNumberFormat="1" applyFont="1" applyBorder="1" applyAlignment="1">
      <alignment horizontal="center" vertical="center"/>
    </xf>
    <xf numFmtId="179" fontId="36" fillId="0" borderId="4" xfId="0" applyNumberFormat="1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38" fontId="36" fillId="0" borderId="12" xfId="1" applyFont="1" applyBorder="1" applyAlignment="1">
      <alignment vertical="center"/>
    </xf>
    <xf numFmtId="179" fontId="36" fillId="0" borderId="9" xfId="0" applyNumberFormat="1" applyFont="1" applyBorder="1">
      <alignment vertical="center"/>
    </xf>
    <xf numFmtId="178" fontId="36" fillId="0" borderId="9" xfId="0" applyNumberFormat="1" applyFont="1" applyBorder="1">
      <alignment vertical="center"/>
    </xf>
    <xf numFmtId="0" fontId="36" fillId="0" borderId="16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38" fontId="36" fillId="0" borderId="16" xfId="1" applyFont="1" applyBorder="1" applyAlignment="1">
      <alignment vertical="center"/>
    </xf>
    <xf numFmtId="179" fontId="36" fillId="0" borderId="14" xfId="0" applyNumberFormat="1" applyFont="1" applyBorder="1">
      <alignment vertical="center"/>
    </xf>
    <xf numFmtId="178" fontId="36" fillId="0" borderId="14" xfId="0" applyNumberFormat="1" applyFont="1" applyBorder="1">
      <alignment vertical="center"/>
    </xf>
    <xf numFmtId="0" fontId="36" fillId="0" borderId="14" xfId="0" applyFont="1" applyBorder="1" applyAlignment="1">
      <alignment horizontal="center" vertical="center"/>
    </xf>
    <xf numFmtId="38" fontId="36" fillId="0" borderId="14" xfId="1" applyFont="1" applyBorder="1" applyAlignment="1">
      <alignment vertical="center"/>
    </xf>
    <xf numFmtId="177" fontId="36" fillId="0" borderId="13" xfId="0" applyNumberFormat="1" applyFont="1" applyBorder="1">
      <alignment vertical="center"/>
    </xf>
    <xf numFmtId="177" fontId="36" fillId="0" borderId="14" xfId="0" applyNumberFormat="1" applyFont="1" applyBorder="1">
      <alignment vertical="center"/>
    </xf>
    <xf numFmtId="179" fontId="36" fillId="0" borderId="13" xfId="0" applyNumberFormat="1" applyFont="1" applyBorder="1">
      <alignment vertical="center"/>
    </xf>
    <xf numFmtId="178" fontId="36" fillId="0" borderId="13" xfId="0" applyNumberFormat="1" applyFont="1" applyBorder="1">
      <alignment vertical="center"/>
    </xf>
    <xf numFmtId="0" fontId="36" fillId="0" borderId="13" xfId="0" applyFont="1" applyBorder="1">
      <alignment vertical="center"/>
    </xf>
    <xf numFmtId="0" fontId="36" fillId="0" borderId="14" xfId="0" applyFont="1" applyBorder="1">
      <alignment vertical="center"/>
    </xf>
    <xf numFmtId="177" fontId="36" fillId="0" borderId="0" xfId="0" applyNumberFormat="1" applyFont="1">
      <alignment vertical="center"/>
    </xf>
    <xf numFmtId="0" fontId="36" fillId="0" borderId="16" xfId="0" applyFont="1" applyBorder="1">
      <alignment vertical="center"/>
    </xf>
    <xf numFmtId="177" fontId="36" fillId="0" borderId="16" xfId="0" applyNumberFormat="1" applyFont="1" applyBorder="1">
      <alignment vertical="center"/>
    </xf>
    <xf numFmtId="177" fontId="36" fillId="0" borderId="14" xfId="0" applyNumberFormat="1" applyFont="1" applyBorder="1" applyAlignment="1">
      <alignment horizontal="right" vertical="center"/>
    </xf>
    <xf numFmtId="176" fontId="36" fillId="0" borderId="14" xfId="0" applyNumberFormat="1" applyFont="1" applyBorder="1" applyAlignment="1">
      <alignment horizontal="right" vertical="center"/>
    </xf>
    <xf numFmtId="0" fontId="36" fillId="0" borderId="14" xfId="0" applyFont="1" applyBorder="1" applyAlignment="1">
      <alignment horizontal="right" vertical="center"/>
    </xf>
    <xf numFmtId="179" fontId="36" fillId="0" borderId="14" xfId="0" applyNumberFormat="1" applyFont="1" applyBorder="1" applyAlignment="1">
      <alignment horizontal="right" vertical="center"/>
    </xf>
    <xf numFmtId="0" fontId="36" fillId="0" borderId="8" xfId="0" applyFont="1" applyBorder="1">
      <alignment vertical="center"/>
    </xf>
    <xf numFmtId="0" fontId="36" fillId="0" borderId="6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6" fillId="0" borderId="5" xfId="0" applyFont="1" applyBorder="1">
      <alignment vertical="center"/>
    </xf>
    <xf numFmtId="177" fontId="36" fillId="0" borderId="8" xfId="0" applyNumberFormat="1" applyFont="1" applyBorder="1">
      <alignment vertical="center"/>
    </xf>
    <xf numFmtId="177" fontId="36" fillId="0" borderId="5" xfId="0" applyNumberFormat="1" applyFont="1" applyBorder="1">
      <alignment vertical="center"/>
    </xf>
    <xf numFmtId="177" fontId="36" fillId="0" borderId="5" xfId="0" applyNumberFormat="1" applyFont="1" applyBorder="1" applyAlignment="1">
      <alignment horizontal="right" vertical="center"/>
    </xf>
    <xf numFmtId="176" fontId="36" fillId="0" borderId="5" xfId="0" applyNumberFormat="1" applyFont="1" applyBorder="1" applyAlignment="1">
      <alignment horizontal="right" vertical="center"/>
    </xf>
    <xf numFmtId="0" fontId="36" fillId="0" borderId="5" xfId="0" applyFont="1" applyBorder="1" applyAlignment="1">
      <alignment horizontal="right" vertical="center"/>
    </xf>
    <xf numFmtId="179" fontId="36" fillId="0" borderId="5" xfId="0" applyNumberFormat="1" applyFont="1" applyBorder="1" applyAlignment="1">
      <alignment horizontal="right" vertical="center"/>
    </xf>
    <xf numFmtId="38" fontId="0" fillId="0" borderId="5" xfId="1" applyFont="1" applyFill="1" applyBorder="1" applyAlignment="1">
      <alignment vertical="center"/>
    </xf>
    <xf numFmtId="38" fontId="8" fillId="4" borderId="5" xfId="1" applyFont="1" applyFill="1" applyBorder="1" applyAlignment="1">
      <alignment horizontal="center" vertical="center"/>
    </xf>
    <xf numFmtId="38" fontId="0" fillId="0" borderId="0" xfId="1" applyFont="1" applyAlignment="1">
      <alignment horizontal="right" vertical="center"/>
    </xf>
    <xf numFmtId="0" fontId="10" fillId="18" borderId="29" xfId="0" applyFont="1" applyFill="1" applyBorder="1">
      <alignment vertical="center"/>
    </xf>
    <xf numFmtId="0" fontId="10" fillId="18" borderId="30" xfId="0" applyFont="1" applyFill="1" applyBorder="1">
      <alignment vertical="center"/>
    </xf>
    <xf numFmtId="0" fontId="10" fillId="18" borderId="30" xfId="0" applyFont="1" applyFill="1" applyBorder="1" applyAlignment="1">
      <alignment horizontal="center" vertical="center"/>
    </xf>
    <xf numFmtId="0" fontId="21" fillId="18" borderId="30" xfId="0" applyFont="1" applyFill="1" applyBorder="1" applyAlignment="1">
      <alignment horizontal="left" vertical="center"/>
    </xf>
    <xf numFmtId="195" fontId="10" fillId="0" borderId="14" xfId="0" applyNumberFormat="1" applyFont="1" applyBorder="1">
      <alignment vertical="center"/>
    </xf>
    <xf numFmtId="0" fontId="10" fillId="18" borderId="29" xfId="0" applyFont="1" applyFill="1" applyBorder="1" applyAlignment="1">
      <alignment horizontal="center" vertical="center"/>
    </xf>
    <xf numFmtId="0" fontId="44" fillId="0" borderId="0" xfId="2" applyFont="1" applyAlignment="1">
      <alignment horizontal="left" vertical="center" wrapText="1"/>
    </xf>
    <xf numFmtId="38" fontId="44" fillId="0" borderId="0" xfId="1" applyFont="1" applyFill="1" applyAlignment="1">
      <alignment horizontal="left" vertical="center" wrapText="1"/>
    </xf>
    <xf numFmtId="38" fontId="10" fillId="0" borderId="0" xfId="1" applyFont="1">
      <alignment vertical="center"/>
    </xf>
    <xf numFmtId="0" fontId="45" fillId="0" borderId="1" xfId="0" applyFont="1" applyBorder="1" applyAlignment="1">
      <alignment horizontal="centerContinuous" vertical="center" wrapText="1"/>
    </xf>
    <xf numFmtId="38" fontId="45" fillId="0" borderId="1" xfId="1" applyFont="1" applyBorder="1" applyAlignment="1">
      <alignment horizontal="centerContinuous" vertical="center" wrapText="1"/>
    </xf>
    <xf numFmtId="0" fontId="45" fillId="0" borderId="0" xfId="0" applyFont="1">
      <alignment vertical="center"/>
    </xf>
    <xf numFmtId="0" fontId="45" fillId="0" borderId="1" xfId="0" applyFont="1" applyBorder="1" applyAlignment="1">
      <alignment horizontal="center" vertical="center"/>
    </xf>
    <xf numFmtId="38" fontId="45" fillId="0" borderId="1" xfId="1" applyFont="1" applyBorder="1" applyAlignment="1">
      <alignment horizontal="center" vertical="center"/>
    </xf>
    <xf numFmtId="0" fontId="46" fillId="0" borderId="12" xfId="0" applyFont="1" applyBorder="1">
      <alignment vertical="center"/>
    </xf>
    <xf numFmtId="0" fontId="45" fillId="0" borderId="0" xfId="0" applyFont="1" applyAlignment="1">
      <alignment horizontal="right" vertical="center"/>
    </xf>
    <xf numFmtId="0" fontId="45" fillId="0" borderId="0" xfId="0" applyFont="1" applyAlignment="1">
      <alignment horizontal="center" vertical="center"/>
    </xf>
    <xf numFmtId="0" fontId="45" fillId="0" borderId="9" xfId="0" applyFont="1" applyBorder="1">
      <alignment vertical="center"/>
    </xf>
    <xf numFmtId="38" fontId="45" fillId="0" borderId="9" xfId="1" applyFont="1" applyBorder="1">
      <alignment vertical="center"/>
    </xf>
    <xf numFmtId="0" fontId="45" fillId="0" borderId="16" xfId="0" applyFont="1" applyBorder="1" applyAlignment="1">
      <alignment horizontal="center" vertical="center"/>
    </xf>
    <xf numFmtId="0" fontId="45" fillId="0" borderId="14" xfId="0" applyFont="1" applyBorder="1">
      <alignment vertical="center"/>
    </xf>
    <xf numFmtId="38" fontId="45" fillId="0" borderId="14" xfId="1" applyFont="1" applyBorder="1">
      <alignment vertical="center"/>
    </xf>
    <xf numFmtId="0" fontId="45" fillId="0" borderId="14" xfId="0" applyFont="1" applyBorder="1" applyAlignment="1">
      <alignment horizontal="right" vertical="center"/>
    </xf>
    <xf numFmtId="38" fontId="45" fillId="0" borderId="14" xfId="1" applyFont="1" applyBorder="1" applyAlignment="1">
      <alignment horizontal="right" vertical="center"/>
    </xf>
    <xf numFmtId="0" fontId="45" fillId="0" borderId="16" xfId="0" applyFont="1" applyBorder="1">
      <alignment vertical="center"/>
    </xf>
    <xf numFmtId="0" fontId="45" fillId="0" borderId="8" xfId="0" applyFont="1" applyBorder="1">
      <alignment vertical="center"/>
    </xf>
    <xf numFmtId="0" fontId="45" fillId="0" borderId="7" xfId="0" applyFont="1" applyBorder="1" applyAlignment="1">
      <alignment horizontal="right" vertical="center"/>
    </xf>
    <xf numFmtId="0" fontId="45" fillId="0" borderId="5" xfId="0" applyFont="1" applyBorder="1" applyAlignment="1">
      <alignment horizontal="center" vertical="center"/>
    </xf>
    <xf numFmtId="0" fontId="45" fillId="0" borderId="5" xfId="0" applyFont="1" applyBorder="1">
      <alignment vertical="center"/>
    </xf>
    <xf numFmtId="38" fontId="45" fillId="0" borderId="5" xfId="1" applyFont="1" applyBorder="1">
      <alignment vertical="center"/>
    </xf>
    <xf numFmtId="38" fontId="45" fillId="0" borderId="0" xfId="1" applyFont="1">
      <alignment vertical="center"/>
    </xf>
    <xf numFmtId="38" fontId="45" fillId="7" borderId="0" xfId="1" applyFont="1" applyFill="1">
      <alignment vertical="center"/>
    </xf>
    <xf numFmtId="0" fontId="45" fillId="7" borderId="0" xfId="0" applyFont="1" applyFill="1">
      <alignment vertical="center"/>
    </xf>
    <xf numFmtId="38" fontId="38" fillId="7" borderId="38" xfId="1" applyFont="1" applyFill="1" applyBorder="1" applyAlignment="1">
      <alignment horizontal="right" vertical="center"/>
    </xf>
    <xf numFmtId="3" fontId="38" fillId="7" borderId="38" xfId="0" applyNumberFormat="1" applyFont="1" applyFill="1" applyBorder="1" applyAlignment="1">
      <alignment horizontal="right" vertical="center"/>
    </xf>
    <xf numFmtId="0" fontId="10" fillId="7" borderId="0" xfId="0" applyFont="1" applyFill="1">
      <alignment vertical="center"/>
    </xf>
    <xf numFmtId="38" fontId="10" fillId="7" borderId="0" xfId="1" applyFont="1" applyFill="1">
      <alignment vertical="center"/>
    </xf>
    <xf numFmtId="0" fontId="38" fillId="7" borderId="38" xfId="0" applyFont="1" applyFill="1" applyBorder="1" applyAlignment="1">
      <alignment horizontal="right" vertical="center"/>
    </xf>
    <xf numFmtId="0" fontId="38" fillId="0" borderId="0" xfId="0" applyFont="1" applyAlignment="1">
      <alignment horizontal="right" vertical="center"/>
    </xf>
    <xf numFmtId="38" fontId="38" fillId="0" borderId="0" xfId="1" applyFont="1" applyAlignment="1">
      <alignment horizontal="right" vertical="center"/>
    </xf>
    <xf numFmtId="3" fontId="38" fillId="0" borderId="0" xfId="0" applyNumberFormat="1" applyFont="1" applyAlignment="1">
      <alignment horizontal="right" vertical="center"/>
    </xf>
    <xf numFmtId="38" fontId="38" fillId="0" borderId="0" xfId="1" applyFont="1" applyAlignment="1">
      <alignment horizontal="center" vertical="center"/>
    </xf>
    <xf numFmtId="0" fontId="38" fillId="0" borderId="0" xfId="0" applyFont="1" applyAlignment="1">
      <alignment horizontal="left"/>
    </xf>
    <xf numFmtId="38" fontId="38" fillId="0" borderId="0" xfId="1" applyFont="1" applyAlignment="1">
      <alignment horizontal="left"/>
    </xf>
    <xf numFmtId="0" fontId="38" fillId="7" borderId="37" xfId="0" applyFont="1" applyFill="1" applyBorder="1" applyAlignment="1">
      <alignment horizontal="left" vertical="center"/>
    </xf>
    <xf numFmtId="38" fontId="38" fillId="7" borderId="37" xfId="1" applyFont="1" applyFill="1" applyBorder="1" applyAlignment="1">
      <alignment horizontal="center" vertical="center"/>
    </xf>
    <xf numFmtId="0" fontId="47" fillId="7" borderId="37" xfId="0" applyFont="1" applyFill="1" applyBorder="1" applyAlignment="1">
      <alignment horizontal="left" vertical="center"/>
    </xf>
    <xf numFmtId="38" fontId="47" fillId="7" borderId="37" xfId="1" applyFont="1" applyFill="1" applyBorder="1" applyAlignment="1">
      <alignment horizontal="left" vertical="center"/>
    </xf>
    <xf numFmtId="0" fontId="38" fillId="7" borderId="36" xfId="0" applyFont="1" applyFill="1" applyBorder="1" applyAlignment="1">
      <alignment horizontal="right" vertical="center"/>
    </xf>
    <xf numFmtId="0" fontId="10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185" fontId="10" fillId="0" borderId="9" xfId="0" applyNumberFormat="1" applyFont="1" applyBorder="1">
      <alignment vertical="center"/>
    </xf>
    <xf numFmtId="185" fontId="43" fillId="0" borderId="9" xfId="0" applyNumberFormat="1" applyFont="1" applyBorder="1" applyAlignment="1">
      <alignment horizontal="right" vertical="center"/>
    </xf>
    <xf numFmtId="185" fontId="43" fillId="0" borderId="14" xfId="0" applyNumberFormat="1" applyFont="1" applyBorder="1" applyAlignment="1">
      <alignment horizontal="right" vertical="center"/>
    </xf>
    <xf numFmtId="185" fontId="43" fillId="0" borderId="14" xfId="0" applyNumberFormat="1" applyFont="1" applyBorder="1">
      <alignment vertical="center"/>
    </xf>
    <xf numFmtId="185" fontId="36" fillId="0" borderId="14" xfId="0" applyNumberFormat="1" applyFont="1" applyBorder="1" applyAlignment="1">
      <alignment horizontal="right" vertical="center"/>
    </xf>
    <xf numFmtId="185" fontId="36" fillId="0" borderId="13" xfId="0" applyNumberFormat="1" applyFont="1" applyBorder="1" applyAlignment="1">
      <alignment horizontal="right" vertical="center"/>
    </xf>
    <xf numFmtId="185" fontId="48" fillId="0" borderId="5" xfId="0" applyNumberFormat="1" applyFont="1" applyBorder="1" applyAlignment="1">
      <alignment horizontal="center" vertical="center"/>
    </xf>
    <xf numFmtId="0" fontId="10" fillId="9" borderId="42" xfId="0" applyFont="1" applyFill="1" applyBorder="1" applyAlignment="1">
      <alignment horizontal="center" vertical="center"/>
    </xf>
    <xf numFmtId="0" fontId="10" fillId="9" borderId="42" xfId="0" applyFont="1" applyFill="1" applyBorder="1">
      <alignment vertical="center"/>
    </xf>
    <xf numFmtId="186" fontId="10" fillId="9" borderId="41" xfId="0" applyNumberFormat="1" applyFont="1" applyFill="1" applyBorder="1">
      <alignment vertical="center"/>
    </xf>
    <xf numFmtId="186" fontId="10" fillId="0" borderId="0" xfId="0" applyNumberFormat="1" applyFont="1">
      <alignment vertical="center"/>
    </xf>
    <xf numFmtId="186" fontId="10" fillId="0" borderId="9" xfId="0" applyNumberFormat="1" applyFont="1" applyBorder="1" applyAlignment="1">
      <alignment horizontal="right" vertical="center"/>
    </xf>
    <xf numFmtId="186" fontId="10" fillId="0" borderId="14" xfId="0" applyNumberFormat="1" applyFont="1" applyBorder="1" applyAlignment="1">
      <alignment horizontal="right" vertical="center"/>
    </xf>
    <xf numFmtId="183" fontId="10" fillId="0" borderId="16" xfId="0" applyNumberFormat="1" applyFont="1" applyBorder="1" applyAlignment="1">
      <alignment horizontal="right" vertical="center"/>
    </xf>
    <xf numFmtId="185" fontId="36" fillId="0" borderId="14" xfId="1" applyNumberFormat="1" applyFont="1" applyFill="1" applyBorder="1" applyAlignment="1">
      <alignment horizontal="right" vertical="center"/>
    </xf>
    <xf numFmtId="190" fontId="36" fillId="0" borderId="14" xfId="0" applyNumberFormat="1" applyFont="1" applyBorder="1" applyAlignment="1">
      <alignment horizontal="right" vertical="center"/>
    </xf>
    <xf numFmtId="185" fontId="36" fillId="0" borderId="6" xfId="0" applyNumberFormat="1" applyFont="1" applyBorder="1" applyAlignment="1">
      <alignment horizontal="right" vertical="center"/>
    </xf>
    <xf numFmtId="185" fontId="36" fillId="0" borderId="5" xfId="0" applyNumberFormat="1" applyFont="1" applyBorder="1" applyAlignment="1">
      <alignment horizontal="right" vertical="center"/>
    </xf>
    <xf numFmtId="185" fontId="36" fillId="0" borderId="5" xfId="1" applyNumberFormat="1" applyFont="1" applyFill="1" applyBorder="1" applyAlignment="1">
      <alignment horizontal="right" vertical="center"/>
    </xf>
    <xf numFmtId="190" fontId="36" fillId="0" borderId="5" xfId="0" applyNumberFormat="1" applyFont="1" applyBorder="1" applyAlignment="1">
      <alignment horizontal="right" vertical="center"/>
    </xf>
    <xf numFmtId="0" fontId="10" fillId="0" borderId="0" xfId="0" applyFont="1" applyAlignment="1">
      <alignment horizontal="center"/>
    </xf>
    <xf numFmtId="3" fontId="10" fillId="0" borderId="14" xfId="0" applyNumberFormat="1" applyFont="1" applyBorder="1">
      <alignment vertical="center"/>
    </xf>
    <xf numFmtId="186" fontId="10" fillId="0" borderId="13" xfId="0" applyNumberFormat="1" applyFont="1" applyBorder="1">
      <alignment vertical="center"/>
    </xf>
    <xf numFmtId="186" fontId="10" fillId="0" borderId="14" xfId="0" applyNumberFormat="1" applyFont="1" applyBorder="1">
      <alignment vertical="center"/>
    </xf>
    <xf numFmtId="3" fontId="10" fillId="0" borderId="5" xfId="0" applyNumberFormat="1" applyFont="1" applyBorder="1">
      <alignment vertical="center"/>
    </xf>
    <xf numFmtId="0" fontId="10" fillId="0" borderId="5" xfId="0" applyFont="1" applyBorder="1">
      <alignment vertical="center"/>
    </xf>
    <xf numFmtId="186" fontId="10" fillId="0" borderId="5" xfId="0" applyNumberFormat="1" applyFont="1" applyBorder="1">
      <alignment vertical="center"/>
    </xf>
    <xf numFmtId="0" fontId="49" fillId="11" borderId="46" xfId="0" applyFont="1" applyFill="1" applyBorder="1">
      <alignment vertical="center"/>
    </xf>
    <xf numFmtId="0" fontId="10" fillId="11" borderId="46" xfId="0" applyFont="1" applyFill="1" applyBorder="1">
      <alignment vertical="center"/>
    </xf>
    <xf numFmtId="0" fontId="10" fillId="11" borderId="45" xfId="0" applyFont="1" applyFill="1" applyBorder="1">
      <alignment vertical="center"/>
    </xf>
    <xf numFmtId="0" fontId="10" fillId="0" borderId="9" xfId="0" applyFont="1" applyBorder="1" applyAlignment="1">
      <alignment horizontal="center" vertical="center" wrapText="1"/>
    </xf>
    <xf numFmtId="38" fontId="10" fillId="0" borderId="14" xfId="1" applyFont="1" applyBorder="1">
      <alignment vertical="center"/>
    </xf>
    <xf numFmtId="38" fontId="10" fillId="0" borderId="9" xfId="1" applyFont="1" applyBorder="1">
      <alignment vertical="center"/>
    </xf>
    <xf numFmtId="38" fontId="10" fillId="0" borderId="5" xfId="1" applyFont="1" applyBorder="1">
      <alignment vertical="center"/>
    </xf>
    <xf numFmtId="188" fontId="36" fillId="0" borderId="16" xfId="1" applyNumberFormat="1" applyFont="1" applyFill="1" applyBorder="1" applyAlignment="1">
      <alignment horizontal="right" wrapText="1"/>
    </xf>
    <xf numFmtId="41" fontId="50" fillId="0" borderId="0" xfId="6" applyNumberFormat="1" applyFont="1" applyFill="1" applyBorder="1" applyAlignment="1">
      <alignment horizontal="right" wrapText="1"/>
    </xf>
    <xf numFmtId="185" fontId="0" fillId="0" borderId="14" xfId="0" quotePrefix="1" applyNumberFormat="1" applyBorder="1" applyAlignment="1">
      <alignment horizontal="right" vertical="center"/>
    </xf>
    <xf numFmtId="0" fontId="0" fillId="0" borderId="58" xfId="0" applyBorder="1" applyAlignment="1">
      <alignment horizontal="center" vertical="center"/>
    </xf>
    <xf numFmtId="185" fontId="0" fillId="0" borderId="14" xfId="1" applyNumberFormat="1" applyFont="1" applyFill="1" applyBorder="1" applyAlignment="1">
      <alignment horizontal="right" vertical="center"/>
    </xf>
    <xf numFmtId="198" fontId="0" fillId="0" borderId="0" xfId="1" applyNumberFormat="1" applyFont="1" applyBorder="1" applyAlignment="1">
      <alignment vertical="center"/>
    </xf>
    <xf numFmtId="199" fontId="0" fillId="0" borderId="0" xfId="0" applyNumberFormat="1" applyAlignment="1"/>
    <xf numFmtId="183" fontId="0" fillId="0" borderId="11" xfId="0" applyNumberFormat="1" applyBorder="1">
      <alignment vertical="center"/>
    </xf>
    <xf numFmtId="57" fontId="0" fillId="0" borderId="1" xfId="0" applyNumberFormat="1" applyBorder="1">
      <alignment vertical="center"/>
    </xf>
    <xf numFmtId="0" fontId="0" fillId="19" borderId="1" xfId="0" applyFill="1" applyBorder="1" applyAlignment="1">
      <alignment horizontal="center" vertical="center"/>
    </xf>
    <xf numFmtId="0" fontId="0" fillId="0" borderId="4" xfId="0" applyBorder="1" applyAlignment="1">
      <alignment horizontal="left" vertical="center" shrinkToFit="1"/>
    </xf>
    <xf numFmtId="0" fontId="0" fillId="0" borderId="3" xfId="0" applyBorder="1" applyAlignment="1">
      <alignment horizontal="left" vertical="center" shrinkToFit="1"/>
    </xf>
    <xf numFmtId="0" fontId="0" fillId="0" borderId="2" xfId="0" applyBorder="1" applyAlignment="1">
      <alignment horizontal="left" vertical="center" shrinkToFit="1"/>
    </xf>
    <xf numFmtId="0" fontId="11" fillId="0" borderId="0" xfId="0" applyFont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2" xfId="0" applyBorder="1" applyAlignment="1">
      <alignment vertical="center" wrapText="1" shrinkToFit="1"/>
    </xf>
    <xf numFmtId="0" fontId="0" fillId="0" borderId="11" xfId="0" applyBorder="1" applyAlignment="1">
      <alignment vertical="center" wrapText="1" shrinkToFit="1"/>
    </xf>
    <xf numFmtId="0" fontId="0" fillId="0" borderId="10" xfId="0" applyBorder="1" applyAlignment="1">
      <alignment vertical="center" wrapText="1" shrinkToFit="1"/>
    </xf>
    <xf numFmtId="0" fontId="0" fillId="19" borderId="1" xfId="0" applyFill="1" applyBorder="1" applyAlignment="1">
      <alignment horizontal="center" vertical="center"/>
    </xf>
    <xf numFmtId="0" fontId="0" fillId="19" borderId="4" xfId="0" applyFill="1" applyBorder="1" applyAlignment="1">
      <alignment horizontal="center" vertical="center"/>
    </xf>
    <xf numFmtId="0" fontId="0" fillId="19" borderId="3" xfId="0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/>
    </xf>
    <xf numFmtId="0" fontId="18" fillId="0" borderId="4" xfId="3" applyBorder="1" applyAlignment="1">
      <alignment horizontal="center" vertical="top" wrapText="1"/>
    </xf>
    <xf numFmtId="0" fontId="18" fillId="0" borderId="1" xfId="3" applyBorder="1" applyAlignment="1">
      <alignment horizontal="center" vertical="top" wrapText="1"/>
    </xf>
    <xf numFmtId="0" fontId="18" fillId="0" borderId="4" xfId="3" applyBorder="1" applyAlignment="1">
      <alignment horizontal="center" vertical="top"/>
    </xf>
    <xf numFmtId="0" fontId="18" fillId="0" borderId="1" xfId="3" applyBorder="1" applyAlignment="1">
      <alignment horizontal="center" vertical="top"/>
    </xf>
    <xf numFmtId="0" fontId="18" fillId="0" borderId="12" xfId="3" applyBorder="1" applyAlignment="1">
      <alignment horizontal="center" vertical="center"/>
    </xf>
    <xf numFmtId="0" fontId="18" fillId="0" borderId="11" xfId="3" applyBorder="1" applyAlignment="1">
      <alignment horizontal="center" vertical="center"/>
    </xf>
    <xf numFmtId="0" fontId="18" fillId="0" borderId="10" xfId="3" applyBorder="1" applyAlignment="1">
      <alignment horizontal="center" vertical="center"/>
    </xf>
    <xf numFmtId="0" fontId="18" fillId="0" borderId="16" xfId="3" applyBorder="1" applyAlignment="1">
      <alignment horizontal="center" vertical="center"/>
    </xf>
    <xf numFmtId="0" fontId="18" fillId="0" borderId="0" xfId="3" applyAlignment="1">
      <alignment horizontal="center" vertical="center"/>
    </xf>
    <xf numFmtId="0" fontId="18" fillId="0" borderId="13" xfId="3" applyBorder="1" applyAlignment="1">
      <alignment horizontal="center" vertical="center"/>
    </xf>
    <xf numFmtId="0" fontId="18" fillId="0" borderId="8" xfId="3" applyBorder="1" applyAlignment="1">
      <alignment horizontal="center" vertical="center"/>
    </xf>
    <xf numFmtId="0" fontId="18" fillId="0" borderId="7" xfId="3" applyBorder="1" applyAlignment="1">
      <alignment horizontal="center" vertical="center"/>
    </xf>
    <xf numFmtId="0" fontId="18" fillId="0" borderId="6" xfId="3" applyBorder="1" applyAlignment="1">
      <alignment horizontal="center" vertical="center"/>
    </xf>
    <xf numFmtId="0" fontId="18" fillId="0" borderId="4" xfId="3" applyBorder="1" applyAlignment="1">
      <alignment horizontal="left" vertical="center"/>
    </xf>
    <xf numFmtId="0" fontId="18" fillId="0" borderId="3" xfId="3" applyBorder="1" applyAlignment="1">
      <alignment horizontal="left" vertical="center"/>
    </xf>
    <xf numFmtId="0" fontId="18" fillId="0" borderId="2" xfId="3" applyBorder="1" applyAlignment="1">
      <alignment horizontal="left" vertical="center"/>
    </xf>
    <xf numFmtId="0" fontId="18" fillId="0" borderId="12" xfId="3" applyBorder="1" applyAlignment="1">
      <alignment horizontal="center" vertical="top" wrapText="1"/>
    </xf>
    <xf numFmtId="0" fontId="18" fillId="0" borderId="16" xfId="3" applyBorder="1" applyAlignment="1">
      <alignment horizontal="center" vertical="top"/>
    </xf>
    <xf numFmtId="0" fontId="18" fillId="0" borderId="8" xfId="3" applyBorder="1" applyAlignment="1">
      <alignment horizontal="center" vertical="top"/>
    </xf>
    <xf numFmtId="0" fontId="18" fillId="0" borderId="9" xfId="3" applyBorder="1" applyAlignment="1">
      <alignment horizontal="center" vertical="top" wrapText="1"/>
    </xf>
    <xf numFmtId="0" fontId="18" fillId="0" borderId="14" xfId="3" applyBorder="1" applyAlignment="1">
      <alignment horizontal="center" vertical="top" wrapText="1"/>
    </xf>
    <xf numFmtId="0" fontId="18" fillId="0" borderId="5" xfId="3" applyBorder="1" applyAlignment="1">
      <alignment horizontal="center" vertical="top"/>
    </xf>
    <xf numFmtId="179" fontId="36" fillId="0" borderId="12" xfId="0" applyNumberFormat="1" applyFont="1" applyBorder="1" applyAlignment="1">
      <alignment horizontal="center" vertical="center"/>
    </xf>
    <xf numFmtId="179" fontId="36" fillId="0" borderId="11" xfId="0" applyNumberFormat="1" applyFont="1" applyBorder="1" applyAlignment="1">
      <alignment horizontal="center" vertical="center"/>
    </xf>
    <xf numFmtId="179" fontId="36" fillId="0" borderId="10" xfId="0" applyNumberFormat="1" applyFont="1" applyBorder="1" applyAlignment="1">
      <alignment horizontal="center" vertical="center"/>
    </xf>
    <xf numFmtId="179" fontId="36" fillId="0" borderId="8" xfId="0" applyNumberFormat="1" applyFont="1" applyBorder="1" applyAlignment="1">
      <alignment horizontal="center" vertical="center"/>
    </xf>
    <xf numFmtId="179" fontId="36" fillId="0" borderId="7" xfId="0" applyNumberFormat="1" applyFont="1" applyBorder="1" applyAlignment="1">
      <alignment horizontal="center" vertical="center"/>
    </xf>
    <xf numFmtId="179" fontId="36" fillId="0" borderId="6" xfId="0" applyNumberFormat="1" applyFont="1" applyBorder="1" applyAlignment="1">
      <alignment horizontal="center" vertical="center"/>
    </xf>
    <xf numFmtId="179" fontId="36" fillId="0" borderId="1" xfId="0" applyNumberFormat="1" applyFont="1" applyBorder="1" applyAlignment="1">
      <alignment horizontal="center" vertical="center"/>
    </xf>
    <xf numFmtId="179" fontId="36" fillId="0" borderId="4" xfId="0" applyNumberFormat="1" applyFont="1" applyBorder="1" applyAlignment="1">
      <alignment horizontal="center" vertical="center"/>
    </xf>
    <xf numFmtId="179" fontId="36" fillId="0" borderId="3" xfId="0" applyNumberFormat="1" applyFont="1" applyBorder="1" applyAlignment="1">
      <alignment horizontal="center" vertical="center"/>
    </xf>
    <xf numFmtId="179" fontId="36" fillId="0" borderId="2" xfId="0" applyNumberFormat="1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15" fillId="0" borderId="1" xfId="5" applyFont="1" applyBorder="1" applyAlignment="1">
      <alignment horizontal="center" vertical="center" wrapText="1"/>
    </xf>
    <xf numFmtId="38" fontId="8" fillId="4" borderId="16" xfId="1" applyFont="1" applyFill="1" applyBorder="1" applyAlignment="1">
      <alignment horizontal="center" vertical="center"/>
    </xf>
    <xf numFmtId="38" fontId="8" fillId="4" borderId="0" xfId="1" applyFont="1" applyFill="1" applyBorder="1" applyAlignment="1">
      <alignment horizontal="center" vertical="center"/>
    </xf>
    <xf numFmtId="38" fontId="8" fillId="4" borderId="8" xfId="1" applyFont="1" applyFill="1" applyBorder="1" applyAlignment="1">
      <alignment horizontal="center" vertical="center"/>
    </xf>
    <xf numFmtId="38" fontId="8" fillId="4" borderId="7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5" fillId="0" borderId="12" xfId="0" applyFont="1" applyBorder="1" applyAlignment="1">
      <alignment horizontal="left" vertical="center"/>
    </xf>
    <xf numFmtId="0" fontId="25" fillId="0" borderId="11" xfId="0" applyFont="1" applyBorder="1" applyAlignment="1">
      <alignment horizontal="left" vertical="center"/>
    </xf>
    <xf numFmtId="41" fontId="22" fillId="0" borderId="1" xfId="5" applyNumberFormat="1" applyBorder="1" applyAlignment="1">
      <alignment horizontal="center" vertical="center"/>
    </xf>
    <xf numFmtId="0" fontId="15" fillId="0" borderId="0" xfId="5" applyFont="1" applyAlignment="1">
      <alignment vertical="top" wrapText="1"/>
    </xf>
    <xf numFmtId="0" fontId="22" fillId="0" borderId="0" xfId="5" applyAlignment="1">
      <alignment vertical="top"/>
    </xf>
    <xf numFmtId="0" fontId="22" fillId="0" borderId="4" xfId="5" applyBorder="1" applyAlignment="1">
      <alignment horizontal="center" vertical="center" wrapText="1"/>
    </xf>
    <xf numFmtId="0" fontId="22" fillId="0" borderId="3" xfId="5" applyBorder="1" applyAlignment="1">
      <alignment horizontal="center" vertical="center" wrapText="1"/>
    </xf>
    <xf numFmtId="41" fontId="22" fillId="0" borderId="12" xfId="5" applyNumberFormat="1" applyBorder="1" applyAlignment="1">
      <alignment horizontal="center" vertical="center"/>
    </xf>
    <xf numFmtId="41" fontId="22" fillId="0" borderId="11" xfId="5" applyNumberFormat="1" applyBorder="1" applyAlignment="1">
      <alignment horizontal="center" vertical="center"/>
    </xf>
    <xf numFmtId="0" fontId="15" fillId="0" borderId="1" xfId="5" applyFont="1" applyBorder="1" applyAlignment="1">
      <alignment horizontal="center" vertical="center"/>
    </xf>
    <xf numFmtId="41" fontId="22" fillId="0" borderId="9" xfId="5" applyNumberFormat="1" applyBorder="1" applyAlignment="1">
      <alignment horizontal="center" vertical="center"/>
    </xf>
    <xf numFmtId="0" fontId="25" fillId="0" borderId="9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30" fillId="0" borderId="14" xfId="0" applyFont="1" applyBorder="1" applyAlignment="1">
      <alignment horizontal="left" vertical="center"/>
    </xf>
    <xf numFmtId="0" fontId="30" fillId="0" borderId="16" xfId="0" applyFont="1" applyBorder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29" fillId="0" borderId="4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top"/>
    </xf>
    <xf numFmtId="0" fontId="29" fillId="0" borderId="4" xfId="0" applyFont="1" applyBorder="1" applyAlignment="1">
      <alignment horizontal="center" vertical="top"/>
    </xf>
    <xf numFmtId="0" fontId="29" fillId="0" borderId="3" xfId="0" applyFont="1" applyBorder="1" applyAlignment="1">
      <alignment horizontal="center" vertical="top"/>
    </xf>
    <xf numFmtId="0" fontId="29" fillId="0" borderId="5" xfId="0" applyFont="1" applyBorder="1" applyAlignment="1">
      <alignment horizontal="center" vertical="center"/>
    </xf>
    <xf numFmtId="0" fontId="34" fillId="0" borderId="4" xfId="0" applyFont="1" applyBorder="1" applyAlignment="1">
      <alignment horizontal="center" vertical="top" wrapText="1"/>
    </xf>
    <xf numFmtId="0" fontId="34" fillId="0" borderId="2" xfId="0" applyFont="1" applyBorder="1" applyAlignment="1">
      <alignment horizontal="center" vertical="top" wrapText="1"/>
    </xf>
    <xf numFmtId="0" fontId="34" fillId="0" borderId="1" xfId="0" applyFont="1" applyBorder="1" applyAlignment="1">
      <alignment horizontal="center" vertical="top" wrapText="1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188" fontId="36" fillId="0" borderId="1" xfId="0" applyNumberFormat="1" applyFont="1" applyBorder="1" applyAlignment="1">
      <alignment horizontal="center" vertical="center" wrapText="1"/>
    </xf>
    <xf numFmtId="188" fontId="35" fillId="0" borderId="1" xfId="0" applyNumberFormat="1" applyFont="1" applyBorder="1" applyAlignment="1">
      <alignment horizontal="center" vertical="center"/>
    </xf>
    <xf numFmtId="188" fontId="37" fillId="0" borderId="9" xfId="0" applyNumberFormat="1" applyFont="1" applyBorder="1" applyAlignment="1">
      <alignment horizontal="center" vertical="center"/>
    </xf>
    <xf numFmtId="188" fontId="37" fillId="0" borderId="5" xfId="0" applyNumberFormat="1" applyFont="1" applyBorder="1" applyAlignment="1">
      <alignment horizontal="center" vertical="center"/>
    </xf>
    <xf numFmtId="188" fontId="36" fillId="0" borderId="4" xfId="0" applyNumberFormat="1" applyFont="1" applyBorder="1" applyAlignment="1">
      <alignment horizontal="center" vertical="center"/>
    </xf>
    <xf numFmtId="188" fontId="36" fillId="0" borderId="3" xfId="0" applyNumberFormat="1" applyFont="1" applyBorder="1" applyAlignment="1">
      <alignment horizontal="center" vertical="center"/>
    </xf>
    <xf numFmtId="188" fontId="36" fillId="0" borderId="2" xfId="0" applyNumberFormat="1" applyFont="1" applyBorder="1" applyAlignment="1">
      <alignment horizontal="center" vertical="center"/>
    </xf>
    <xf numFmtId="188" fontId="36" fillId="0" borderId="1" xfId="0" applyNumberFormat="1" applyFont="1" applyBorder="1" applyAlignment="1">
      <alignment horizontal="center" vertical="center"/>
    </xf>
    <xf numFmtId="188" fontId="10" fillId="0" borderId="1" xfId="0" applyNumberFormat="1" applyFont="1" applyBorder="1" applyAlignment="1">
      <alignment horizontal="center" vertical="center"/>
    </xf>
    <xf numFmtId="188" fontId="10" fillId="0" borderId="3" xfId="0" applyNumberFormat="1" applyFont="1" applyBorder="1" applyAlignment="1">
      <alignment horizontal="center" vertical="center"/>
    </xf>
    <xf numFmtId="188" fontId="10" fillId="0" borderId="2" xfId="0" applyNumberFormat="1" applyFont="1" applyBorder="1" applyAlignment="1">
      <alignment horizontal="center" vertical="center"/>
    </xf>
    <xf numFmtId="188" fontId="10" fillId="0" borderId="9" xfId="0" applyNumberFormat="1" applyFont="1" applyBorder="1" applyAlignment="1">
      <alignment horizontal="center" vertical="center" wrapText="1"/>
    </xf>
    <xf numFmtId="188" fontId="10" fillId="0" borderId="14" xfId="0" applyNumberFormat="1" applyFont="1" applyBorder="1" applyAlignment="1">
      <alignment horizontal="center" vertical="center" wrapText="1"/>
    </xf>
    <xf numFmtId="188" fontId="10" fillId="0" borderId="5" xfId="0" applyNumberFormat="1" applyFont="1" applyBorder="1" applyAlignment="1">
      <alignment horizontal="center" vertical="center" wrapText="1"/>
    </xf>
    <xf numFmtId="188" fontId="10" fillId="0" borderId="1" xfId="0" applyNumberFormat="1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5" fillId="0" borderId="10" xfId="0" applyFont="1" applyBorder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4" fillId="6" borderId="0" xfId="2" applyFont="1" applyFill="1" applyAlignment="1">
      <alignment horizontal="left" vertical="center" wrapText="1"/>
    </xf>
    <xf numFmtId="185" fontId="48" fillId="4" borderId="16" xfId="0" applyNumberFormat="1" applyFont="1" applyFill="1" applyBorder="1" applyAlignment="1">
      <alignment horizontal="center" vertical="center"/>
    </xf>
    <xf numFmtId="185" fontId="48" fillId="4" borderId="13" xfId="0" applyNumberFormat="1" applyFont="1" applyFill="1" applyBorder="1" applyAlignment="1">
      <alignment horizontal="center" vertical="center"/>
    </xf>
    <xf numFmtId="185" fontId="48" fillId="4" borderId="14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86" fontId="10" fillId="0" borderId="1" xfId="0" applyNumberFormat="1" applyFont="1" applyBorder="1" applyAlignment="1">
      <alignment horizontal="center" vertical="center"/>
    </xf>
    <xf numFmtId="183" fontId="8" fillId="4" borderId="14" xfId="0" applyNumberFormat="1" applyFont="1" applyFill="1" applyBorder="1" applyAlignment="1">
      <alignment horizontal="center" vertical="center"/>
    </xf>
    <xf numFmtId="191" fontId="0" fillId="0" borderId="9" xfId="0" applyNumberFormat="1" applyBorder="1" applyAlignment="1">
      <alignment horizontal="center" vertical="center"/>
    </xf>
    <xf numFmtId="191" fontId="0" fillId="0" borderId="5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83" fontId="0" fillId="0" borderId="1" xfId="0" applyNumberFormat="1" applyBorder="1" applyAlignment="1">
      <alignment horizontal="center" vertical="center"/>
    </xf>
    <xf numFmtId="183" fontId="0" fillId="0" borderId="1" xfId="0" applyNumberFormat="1" applyBorder="1" applyAlignment="1">
      <alignment horizontal="center" vertical="center" wrapText="1"/>
    </xf>
    <xf numFmtId="183" fontId="0" fillId="0" borderId="4" xfId="0" applyNumberFormat="1" applyBorder="1" applyAlignment="1">
      <alignment horizontal="center" vertical="center"/>
    </xf>
    <xf numFmtId="183" fontId="0" fillId="0" borderId="3" xfId="0" applyNumberFormat="1" applyBorder="1" applyAlignment="1">
      <alignment horizontal="center" vertical="center"/>
    </xf>
    <xf numFmtId="183" fontId="0" fillId="0" borderId="2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7">
    <cellStyle name="桁区切り" xfId="1" builtinId="6"/>
    <cellStyle name="桁区切り 2" xfId="6" xr:uid="{CA93C965-DCCA-4C60-99C2-A2D2931F7314}"/>
    <cellStyle name="標準" xfId="0" builtinId="0"/>
    <cellStyle name="標準 2" xfId="2" xr:uid="{A2928CDC-450C-4ED0-B267-A107D0C9F42E}"/>
    <cellStyle name="標準 2 2" xfId="5" xr:uid="{7913F676-BD0F-4482-931F-0603A9077CE8}"/>
    <cellStyle name="標準 3" xfId="3" xr:uid="{3E643B3D-06FC-49B0-A8AC-B789856D7410}"/>
    <cellStyle name="標準 3 2" xfId="4" xr:uid="{96CB78A7-A739-4354-AE77-849CE707AF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5B742-0648-4E08-A203-06EE59F2D9EA}">
  <dimension ref="B1:J43"/>
  <sheetViews>
    <sheetView tabSelected="1" zoomScaleNormal="100" zoomScaleSheetLayoutView="100" workbookViewId="0"/>
  </sheetViews>
  <sheetFormatPr defaultRowHeight="18.75"/>
  <cols>
    <col min="1" max="1" width="2.875" customWidth="1"/>
    <col min="2" max="2" width="6.375" customWidth="1"/>
    <col min="3" max="3" width="16.5" customWidth="1"/>
    <col min="8" max="8" width="15.125" customWidth="1"/>
    <col min="9" max="9" width="12.375" customWidth="1"/>
    <col min="10" max="10" width="14.625" customWidth="1"/>
  </cols>
  <sheetData>
    <row r="1" spans="2:10" ht="27.75" customHeight="1">
      <c r="B1" s="536" t="s">
        <v>76</v>
      </c>
      <c r="C1" s="536"/>
      <c r="D1" s="536"/>
      <c r="E1" s="536"/>
      <c r="F1" s="536"/>
      <c r="G1" s="536"/>
      <c r="H1" s="536"/>
      <c r="I1" s="536"/>
      <c r="J1" s="536"/>
    </row>
    <row r="3" spans="2:10">
      <c r="B3" s="543" t="s">
        <v>75</v>
      </c>
      <c r="C3" s="543"/>
      <c r="D3" s="544" t="s">
        <v>74</v>
      </c>
      <c r="E3" s="545"/>
      <c r="F3" s="545"/>
      <c r="G3" s="545"/>
      <c r="H3" s="546"/>
      <c r="I3" s="532" t="s">
        <v>1192</v>
      </c>
      <c r="J3" s="532" t="s">
        <v>1191</v>
      </c>
    </row>
    <row r="4" spans="2:10">
      <c r="B4" s="3" t="s">
        <v>71</v>
      </c>
      <c r="C4" s="2" t="s">
        <v>70</v>
      </c>
      <c r="D4" s="537" t="s">
        <v>73</v>
      </c>
      <c r="E4" s="538"/>
      <c r="F4" s="538"/>
      <c r="G4" s="538"/>
      <c r="H4" s="539"/>
      <c r="I4" s="1" t="s">
        <v>72</v>
      </c>
      <c r="J4" s="531">
        <v>45792</v>
      </c>
    </row>
    <row r="5" spans="2:10">
      <c r="B5" s="3" t="s">
        <v>71</v>
      </c>
      <c r="C5" s="2" t="s">
        <v>70</v>
      </c>
      <c r="D5" s="533" t="s">
        <v>69</v>
      </c>
      <c r="E5" s="534"/>
      <c r="F5" s="534"/>
      <c r="G5" s="534"/>
      <c r="H5" s="535"/>
      <c r="I5" s="1" t="s">
        <v>1190</v>
      </c>
      <c r="J5" s="531">
        <v>46104</v>
      </c>
    </row>
    <row r="6" spans="2:10" ht="36" customHeight="1">
      <c r="B6" s="346" t="s">
        <v>68</v>
      </c>
      <c r="C6" s="347" t="s">
        <v>67</v>
      </c>
      <c r="D6" s="540" t="s">
        <v>1189</v>
      </c>
      <c r="E6" s="541"/>
      <c r="F6" s="541"/>
      <c r="G6" s="541"/>
      <c r="H6" s="542"/>
      <c r="I6" s="345" t="s">
        <v>55</v>
      </c>
      <c r="J6" s="531">
        <v>46104</v>
      </c>
    </row>
    <row r="7" spans="2:10">
      <c r="B7" s="3" t="s">
        <v>64</v>
      </c>
      <c r="C7" s="2" t="s">
        <v>63</v>
      </c>
      <c r="D7" s="533" t="s">
        <v>66</v>
      </c>
      <c r="E7" s="534"/>
      <c r="F7" s="534"/>
      <c r="G7" s="534"/>
      <c r="H7" s="535"/>
      <c r="I7" s="1" t="s">
        <v>60</v>
      </c>
      <c r="J7" s="531">
        <v>45792</v>
      </c>
    </row>
    <row r="8" spans="2:10">
      <c r="B8" s="3" t="s">
        <v>64</v>
      </c>
      <c r="C8" s="2" t="s">
        <v>63</v>
      </c>
      <c r="D8" s="533" t="s">
        <v>65</v>
      </c>
      <c r="E8" s="534"/>
      <c r="F8" s="534"/>
      <c r="G8" s="534"/>
      <c r="H8" s="535"/>
      <c r="I8" s="1" t="s">
        <v>60</v>
      </c>
      <c r="J8" s="531">
        <v>45792</v>
      </c>
    </row>
    <row r="9" spans="2:10">
      <c r="B9" s="3" t="s">
        <v>64</v>
      </c>
      <c r="C9" s="2" t="s">
        <v>63</v>
      </c>
      <c r="D9" s="533" t="s">
        <v>62</v>
      </c>
      <c r="E9" s="534"/>
      <c r="F9" s="534"/>
      <c r="G9" s="534"/>
      <c r="H9" s="535"/>
      <c r="I9" s="1" t="s">
        <v>55</v>
      </c>
      <c r="J9" s="531">
        <v>45792</v>
      </c>
    </row>
    <row r="10" spans="2:10">
      <c r="B10" s="3" t="s">
        <v>59</v>
      </c>
      <c r="C10" s="2" t="s">
        <v>58</v>
      </c>
      <c r="D10" s="533" t="s">
        <v>61</v>
      </c>
      <c r="E10" s="534"/>
      <c r="F10" s="534"/>
      <c r="G10" s="534"/>
      <c r="H10" s="535"/>
      <c r="I10" s="1" t="s">
        <v>60</v>
      </c>
      <c r="J10" s="531">
        <v>45792</v>
      </c>
    </row>
    <row r="11" spans="2:10">
      <c r="B11" s="3" t="s">
        <v>59</v>
      </c>
      <c r="C11" s="2" t="s">
        <v>58</v>
      </c>
      <c r="D11" s="533" t="s">
        <v>57</v>
      </c>
      <c r="E11" s="534"/>
      <c r="F11" s="534"/>
      <c r="G11" s="534"/>
      <c r="H11" s="535"/>
      <c r="I11" s="1" t="s">
        <v>55</v>
      </c>
      <c r="J11" s="531">
        <v>46104</v>
      </c>
    </row>
    <row r="12" spans="2:10">
      <c r="B12" s="3" t="s">
        <v>53</v>
      </c>
      <c r="C12" s="2" t="s">
        <v>52</v>
      </c>
      <c r="D12" s="533" t="s">
        <v>56</v>
      </c>
      <c r="E12" s="534"/>
      <c r="F12" s="534"/>
      <c r="G12" s="534"/>
      <c r="H12" s="535"/>
      <c r="I12" s="1" t="s">
        <v>55</v>
      </c>
      <c r="J12" s="531">
        <v>45792</v>
      </c>
    </row>
    <row r="13" spans="2:10">
      <c r="B13" s="3" t="s">
        <v>53</v>
      </c>
      <c r="C13" s="2" t="s">
        <v>52</v>
      </c>
      <c r="D13" s="533" t="s">
        <v>54</v>
      </c>
      <c r="E13" s="534"/>
      <c r="F13" s="534"/>
      <c r="G13" s="534"/>
      <c r="H13" s="535"/>
      <c r="I13" s="1" t="s">
        <v>55</v>
      </c>
      <c r="J13" s="531">
        <v>46104</v>
      </c>
    </row>
    <row r="14" spans="2:10">
      <c r="B14" s="3" t="s">
        <v>53</v>
      </c>
      <c r="C14" s="2" t="s">
        <v>52</v>
      </c>
      <c r="D14" s="533" t="s">
        <v>51</v>
      </c>
      <c r="E14" s="534"/>
      <c r="F14" s="534"/>
      <c r="G14" s="534"/>
      <c r="H14" s="535"/>
      <c r="I14" s="1" t="s">
        <v>55</v>
      </c>
      <c r="J14" s="531">
        <v>46104</v>
      </c>
    </row>
    <row r="15" spans="2:10" ht="36" customHeight="1">
      <c r="B15" s="346" t="s">
        <v>49</v>
      </c>
      <c r="C15" s="347" t="s">
        <v>48</v>
      </c>
      <c r="D15" s="540" t="s">
        <v>50</v>
      </c>
      <c r="E15" s="541"/>
      <c r="F15" s="541"/>
      <c r="G15" s="541"/>
      <c r="H15" s="542"/>
      <c r="I15" s="345" t="s">
        <v>0</v>
      </c>
      <c r="J15" s="531">
        <v>46104</v>
      </c>
    </row>
    <row r="16" spans="2:10">
      <c r="B16" s="3" t="s">
        <v>49</v>
      </c>
      <c r="C16" s="2" t="s">
        <v>48</v>
      </c>
      <c r="D16" s="533" t="s">
        <v>47</v>
      </c>
      <c r="E16" s="534"/>
      <c r="F16" s="534"/>
      <c r="G16" s="534"/>
      <c r="H16" s="535"/>
      <c r="I16" s="1" t="s">
        <v>0</v>
      </c>
      <c r="J16" s="531">
        <v>46104</v>
      </c>
    </row>
    <row r="17" spans="2:10">
      <c r="B17" s="3" t="s">
        <v>44</v>
      </c>
      <c r="C17" s="4" t="s">
        <v>43</v>
      </c>
      <c r="D17" s="533" t="s">
        <v>46</v>
      </c>
      <c r="E17" s="534"/>
      <c r="F17" s="534"/>
      <c r="G17" s="534"/>
      <c r="H17" s="535"/>
      <c r="I17" s="1" t="s">
        <v>55</v>
      </c>
      <c r="J17" s="531">
        <v>46104</v>
      </c>
    </row>
    <row r="18" spans="2:10">
      <c r="B18" s="3" t="s">
        <v>44</v>
      </c>
      <c r="C18" s="4" t="s">
        <v>43</v>
      </c>
      <c r="D18" s="533" t="s">
        <v>45</v>
      </c>
      <c r="E18" s="534"/>
      <c r="F18" s="534"/>
      <c r="G18" s="534"/>
      <c r="H18" s="535"/>
      <c r="I18" s="1" t="s">
        <v>1188</v>
      </c>
      <c r="J18" s="531">
        <v>46104</v>
      </c>
    </row>
    <row r="19" spans="2:10">
      <c r="B19" s="3" t="s">
        <v>44</v>
      </c>
      <c r="C19" s="4" t="s">
        <v>43</v>
      </c>
      <c r="D19" s="533" t="s">
        <v>42</v>
      </c>
      <c r="E19" s="534"/>
      <c r="F19" s="534"/>
      <c r="G19" s="534"/>
      <c r="H19" s="535"/>
      <c r="I19" s="1" t="s">
        <v>1188</v>
      </c>
      <c r="J19" s="531">
        <v>46104</v>
      </c>
    </row>
    <row r="20" spans="2:10">
      <c r="B20" s="3" t="s">
        <v>38</v>
      </c>
      <c r="C20" s="2" t="s">
        <v>37</v>
      </c>
      <c r="D20" s="533" t="s">
        <v>41</v>
      </c>
      <c r="E20" s="534"/>
      <c r="F20" s="534"/>
      <c r="G20" s="534"/>
      <c r="H20" s="535"/>
      <c r="I20" s="1" t="s">
        <v>55</v>
      </c>
      <c r="J20" s="531">
        <v>46104</v>
      </c>
    </row>
    <row r="21" spans="2:10">
      <c r="B21" s="3" t="s">
        <v>38</v>
      </c>
      <c r="C21" s="2" t="s">
        <v>37</v>
      </c>
      <c r="D21" s="533" t="s">
        <v>40</v>
      </c>
      <c r="E21" s="534"/>
      <c r="F21" s="534"/>
      <c r="G21" s="534"/>
      <c r="H21" s="535"/>
      <c r="I21" s="1" t="s">
        <v>5</v>
      </c>
      <c r="J21" s="531">
        <v>45792</v>
      </c>
    </row>
    <row r="22" spans="2:10">
      <c r="B22" s="3" t="s">
        <v>38</v>
      </c>
      <c r="C22" s="2" t="s">
        <v>37</v>
      </c>
      <c r="D22" s="533" t="s">
        <v>39</v>
      </c>
      <c r="E22" s="534"/>
      <c r="F22" s="534"/>
      <c r="G22" s="534"/>
      <c r="H22" s="535"/>
      <c r="I22" s="1" t="s">
        <v>1188</v>
      </c>
      <c r="J22" s="531">
        <v>46104</v>
      </c>
    </row>
    <row r="23" spans="2:10">
      <c r="B23" s="3" t="s">
        <v>38</v>
      </c>
      <c r="C23" s="2" t="s">
        <v>37</v>
      </c>
      <c r="D23" s="533" t="s">
        <v>36</v>
      </c>
      <c r="E23" s="534"/>
      <c r="F23" s="534"/>
      <c r="G23" s="534"/>
      <c r="H23" s="535"/>
      <c r="I23" s="1" t="s">
        <v>55</v>
      </c>
      <c r="J23" s="531">
        <v>46104</v>
      </c>
    </row>
    <row r="24" spans="2:10">
      <c r="B24" s="3" t="s">
        <v>33</v>
      </c>
      <c r="C24" s="4" t="s">
        <v>32</v>
      </c>
      <c r="D24" s="533" t="s">
        <v>35</v>
      </c>
      <c r="E24" s="534"/>
      <c r="F24" s="534"/>
      <c r="G24" s="534"/>
      <c r="H24" s="535"/>
      <c r="I24" s="1" t="s">
        <v>34</v>
      </c>
      <c r="J24" s="531">
        <v>45792</v>
      </c>
    </row>
    <row r="25" spans="2:10">
      <c r="B25" s="3" t="s">
        <v>33</v>
      </c>
      <c r="C25" s="4" t="s">
        <v>32</v>
      </c>
      <c r="D25" s="533" t="s">
        <v>31</v>
      </c>
      <c r="E25" s="534"/>
      <c r="F25" s="534"/>
      <c r="G25" s="534"/>
      <c r="H25" s="535"/>
      <c r="I25" s="1" t="s">
        <v>55</v>
      </c>
      <c r="J25" s="531">
        <v>46104</v>
      </c>
    </row>
    <row r="26" spans="2:10">
      <c r="B26" s="3" t="s">
        <v>30</v>
      </c>
      <c r="C26" s="2" t="s">
        <v>29</v>
      </c>
      <c r="D26" s="533" t="s">
        <v>28</v>
      </c>
      <c r="E26" s="534"/>
      <c r="F26" s="534"/>
      <c r="G26" s="534"/>
      <c r="H26" s="535"/>
      <c r="I26" s="1" t="s">
        <v>1187</v>
      </c>
      <c r="J26" s="531">
        <v>46104</v>
      </c>
    </row>
    <row r="27" spans="2:10">
      <c r="B27" s="3" t="s">
        <v>24</v>
      </c>
      <c r="C27" s="2" t="s">
        <v>23</v>
      </c>
      <c r="D27" s="533" t="s">
        <v>27</v>
      </c>
      <c r="E27" s="534"/>
      <c r="F27" s="534"/>
      <c r="G27" s="534"/>
      <c r="H27" s="535"/>
      <c r="I27" s="1" t="s">
        <v>1187</v>
      </c>
      <c r="J27" s="531">
        <v>46104</v>
      </c>
    </row>
    <row r="28" spans="2:10">
      <c r="B28" s="3" t="s">
        <v>24</v>
      </c>
      <c r="C28" s="2" t="s">
        <v>23</v>
      </c>
      <c r="D28" s="533" t="s">
        <v>26</v>
      </c>
      <c r="E28" s="534"/>
      <c r="F28" s="534"/>
      <c r="G28" s="534"/>
      <c r="H28" s="535"/>
      <c r="I28" s="1" t="s">
        <v>55</v>
      </c>
      <c r="J28" s="531">
        <v>46104</v>
      </c>
    </row>
    <row r="29" spans="2:10">
      <c r="B29" s="3" t="s">
        <v>24</v>
      </c>
      <c r="C29" s="2" t="s">
        <v>23</v>
      </c>
      <c r="D29" s="533" t="s">
        <v>25</v>
      </c>
      <c r="E29" s="534"/>
      <c r="F29" s="534"/>
      <c r="G29" s="534"/>
      <c r="H29" s="535"/>
      <c r="I29" s="1" t="s">
        <v>55</v>
      </c>
      <c r="J29" s="531">
        <v>46104</v>
      </c>
    </row>
    <row r="30" spans="2:10">
      <c r="B30" s="3" t="s">
        <v>24</v>
      </c>
      <c r="C30" s="2" t="s">
        <v>23</v>
      </c>
      <c r="D30" s="533" t="s">
        <v>22</v>
      </c>
      <c r="E30" s="534"/>
      <c r="F30" s="534"/>
      <c r="G30" s="534"/>
      <c r="H30" s="535"/>
      <c r="I30" s="1" t="s">
        <v>55</v>
      </c>
      <c r="J30" s="531">
        <v>46104</v>
      </c>
    </row>
    <row r="31" spans="2:10">
      <c r="B31" s="3" t="s">
        <v>19</v>
      </c>
      <c r="C31" s="2" t="s">
        <v>18</v>
      </c>
      <c r="D31" s="533" t="s">
        <v>21</v>
      </c>
      <c r="E31" s="534"/>
      <c r="F31" s="534"/>
      <c r="G31" s="534"/>
      <c r="H31" s="535"/>
      <c r="I31" s="1" t="s">
        <v>55</v>
      </c>
      <c r="J31" s="531">
        <v>46104</v>
      </c>
    </row>
    <row r="32" spans="2:10">
      <c r="B32" s="3" t="s">
        <v>19</v>
      </c>
      <c r="C32" s="2" t="s">
        <v>18</v>
      </c>
      <c r="D32" s="533" t="s">
        <v>20</v>
      </c>
      <c r="E32" s="534"/>
      <c r="F32" s="534"/>
      <c r="G32" s="534"/>
      <c r="H32" s="535"/>
      <c r="I32" s="1" t="s">
        <v>55</v>
      </c>
      <c r="J32" s="531">
        <v>46104</v>
      </c>
    </row>
    <row r="33" spans="2:10">
      <c r="B33" s="3" t="s">
        <v>19</v>
      </c>
      <c r="C33" s="2" t="s">
        <v>18</v>
      </c>
      <c r="D33" s="533" t="s">
        <v>17</v>
      </c>
      <c r="E33" s="534"/>
      <c r="F33" s="534"/>
      <c r="G33" s="534"/>
      <c r="H33" s="535"/>
      <c r="I33" s="1" t="s">
        <v>55</v>
      </c>
      <c r="J33" s="531">
        <v>46104</v>
      </c>
    </row>
    <row r="34" spans="2:10">
      <c r="B34" s="3" t="s">
        <v>15</v>
      </c>
      <c r="C34" s="4" t="s">
        <v>14</v>
      </c>
      <c r="D34" s="533" t="s">
        <v>16</v>
      </c>
      <c r="E34" s="534"/>
      <c r="F34" s="534"/>
      <c r="G34" s="534"/>
      <c r="H34" s="535"/>
      <c r="I34" s="1" t="s">
        <v>5</v>
      </c>
      <c r="J34" s="531">
        <v>46104</v>
      </c>
    </row>
    <row r="35" spans="2:10">
      <c r="B35" s="3" t="s">
        <v>15</v>
      </c>
      <c r="C35" s="4" t="s">
        <v>14</v>
      </c>
      <c r="D35" s="533" t="s">
        <v>13</v>
      </c>
      <c r="E35" s="534"/>
      <c r="F35" s="534"/>
      <c r="G35" s="534"/>
      <c r="H35" s="535"/>
      <c r="I35" s="1" t="s">
        <v>1186</v>
      </c>
      <c r="J35" s="531">
        <v>46104</v>
      </c>
    </row>
    <row r="36" spans="2:10">
      <c r="B36" s="3" t="s">
        <v>9</v>
      </c>
      <c r="C36" s="2" t="s">
        <v>8</v>
      </c>
      <c r="D36" s="533" t="s">
        <v>12</v>
      </c>
      <c r="E36" s="534"/>
      <c r="F36" s="534"/>
      <c r="G36" s="534"/>
      <c r="H36" s="535"/>
      <c r="I36" s="1" t="s">
        <v>1185</v>
      </c>
      <c r="J36" s="531">
        <v>46104</v>
      </c>
    </row>
    <row r="37" spans="2:10">
      <c r="B37" s="3" t="s">
        <v>9</v>
      </c>
      <c r="C37" s="2" t="s">
        <v>8</v>
      </c>
      <c r="D37" s="533" t="s">
        <v>11</v>
      </c>
      <c r="E37" s="534"/>
      <c r="F37" s="534"/>
      <c r="G37" s="534"/>
      <c r="H37" s="535"/>
      <c r="I37" s="1" t="s">
        <v>1185</v>
      </c>
      <c r="J37" s="531">
        <v>46104</v>
      </c>
    </row>
    <row r="38" spans="2:10">
      <c r="B38" s="3" t="s">
        <v>9</v>
      </c>
      <c r="C38" s="2" t="s">
        <v>8</v>
      </c>
      <c r="D38" s="533" t="s">
        <v>10</v>
      </c>
      <c r="E38" s="534"/>
      <c r="F38" s="534"/>
      <c r="G38" s="534"/>
      <c r="H38" s="535"/>
      <c r="I38" s="1" t="s">
        <v>1185</v>
      </c>
      <c r="J38" s="531">
        <v>46104</v>
      </c>
    </row>
    <row r="39" spans="2:10">
      <c r="B39" s="3" t="s">
        <v>9</v>
      </c>
      <c r="C39" s="2" t="s">
        <v>8</v>
      </c>
      <c r="D39" s="533" t="s">
        <v>7</v>
      </c>
      <c r="E39" s="534"/>
      <c r="F39" s="534"/>
      <c r="G39" s="534"/>
      <c r="H39" s="535"/>
      <c r="I39" s="1" t="s">
        <v>55</v>
      </c>
      <c r="J39" s="531">
        <v>46104</v>
      </c>
    </row>
    <row r="40" spans="2:10">
      <c r="B40" s="3" t="s">
        <v>3</v>
      </c>
      <c r="C40" s="2" t="s">
        <v>2</v>
      </c>
      <c r="D40" s="533" t="s">
        <v>1184</v>
      </c>
      <c r="E40" s="534"/>
      <c r="F40" s="534"/>
      <c r="G40" s="534"/>
      <c r="H40" s="535"/>
      <c r="I40" s="1" t="s">
        <v>55</v>
      </c>
      <c r="J40" s="531">
        <v>46104</v>
      </c>
    </row>
    <row r="41" spans="2:10">
      <c r="B41" s="3" t="s">
        <v>3</v>
      </c>
      <c r="C41" s="2" t="s">
        <v>2</v>
      </c>
      <c r="D41" s="533" t="s">
        <v>6</v>
      </c>
      <c r="E41" s="534"/>
      <c r="F41" s="534"/>
      <c r="G41" s="534"/>
      <c r="H41" s="535"/>
      <c r="I41" s="1" t="s">
        <v>1183</v>
      </c>
      <c r="J41" s="531">
        <v>46104</v>
      </c>
    </row>
    <row r="42" spans="2:10">
      <c r="B42" s="3" t="s">
        <v>3</v>
      </c>
      <c r="C42" s="2" t="s">
        <v>2</v>
      </c>
      <c r="D42" s="533" t="s">
        <v>4</v>
      </c>
      <c r="E42" s="534"/>
      <c r="F42" s="534"/>
      <c r="G42" s="534"/>
      <c r="H42" s="535"/>
      <c r="I42" s="1" t="s">
        <v>55</v>
      </c>
      <c r="J42" s="531">
        <v>46104</v>
      </c>
    </row>
    <row r="43" spans="2:10">
      <c r="B43" s="3" t="s">
        <v>3</v>
      </c>
      <c r="C43" s="2" t="s">
        <v>2</v>
      </c>
      <c r="D43" s="533" t="s">
        <v>1</v>
      </c>
      <c r="E43" s="534"/>
      <c r="F43" s="534"/>
      <c r="G43" s="534"/>
      <c r="H43" s="535"/>
      <c r="I43" s="1" t="s">
        <v>55</v>
      </c>
      <c r="J43" s="531">
        <v>46104</v>
      </c>
    </row>
  </sheetData>
  <mergeCells count="43">
    <mergeCell ref="D17:H17"/>
    <mergeCell ref="D16:H16"/>
    <mergeCell ref="D24:H24"/>
    <mergeCell ref="D15:H15"/>
    <mergeCell ref="B3:C3"/>
    <mergeCell ref="D3:H3"/>
    <mergeCell ref="D23:H23"/>
    <mergeCell ref="D22:H22"/>
    <mergeCell ref="D26:H26"/>
    <mergeCell ref="D25:H25"/>
    <mergeCell ref="B1:J1"/>
    <mergeCell ref="D12:H12"/>
    <mergeCell ref="D21:H21"/>
    <mergeCell ref="D20:H20"/>
    <mergeCell ref="D19:H19"/>
    <mergeCell ref="D18:H18"/>
    <mergeCell ref="D31:H31"/>
    <mergeCell ref="D30:H30"/>
    <mergeCell ref="D29:H29"/>
    <mergeCell ref="D28:H28"/>
    <mergeCell ref="D27:H27"/>
    <mergeCell ref="D43:H43"/>
    <mergeCell ref="D42:H42"/>
    <mergeCell ref="D41:H41"/>
    <mergeCell ref="D40:H40"/>
    <mergeCell ref="D39:H39"/>
    <mergeCell ref="D38:H38"/>
    <mergeCell ref="D37:H37"/>
    <mergeCell ref="D36:H36"/>
    <mergeCell ref="D35:H35"/>
    <mergeCell ref="D32:H32"/>
    <mergeCell ref="D34:H34"/>
    <mergeCell ref="D33:H33"/>
    <mergeCell ref="D14:H14"/>
    <mergeCell ref="D13:H13"/>
    <mergeCell ref="D4:H4"/>
    <mergeCell ref="D11:H11"/>
    <mergeCell ref="D10:H10"/>
    <mergeCell ref="D9:H9"/>
    <mergeCell ref="D8:H8"/>
    <mergeCell ref="D7:H7"/>
    <mergeCell ref="D5:H5"/>
    <mergeCell ref="D6:H6"/>
  </mergeCells>
  <phoneticPr fontId="9"/>
  <pageMargins left="0.7" right="0.7" top="0.75" bottom="0.75" header="0.3" footer="0.3"/>
  <pageSetup paperSize="9" scale="77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5CF28-C5C8-4B6C-A287-2F7F735CC9ED}">
  <dimension ref="B1:Y40"/>
  <sheetViews>
    <sheetView view="pageBreakPreview" zoomScale="80" zoomScaleNormal="85" zoomScaleSheetLayoutView="80" workbookViewId="0">
      <pane ySplit="10" topLeftCell="A11" activePane="bottomLeft" state="frozen"/>
      <selection pane="bottomLeft"/>
    </sheetView>
  </sheetViews>
  <sheetFormatPr defaultRowHeight="18.75"/>
  <cols>
    <col min="1" max="1" width="7.25" style="156" customWidth="1"/>
    <col min="2" max="3" width="4.625" style="365" customWidth="1"/>
    <col min="4" max="4" width="6.625" style="365" customWidth="1"/>
    <col min="5" max="16384" width="9" style="156"/>
  </cols>
  <sheetData>
    <row r="1" spans="2:25" ht="39.950000000000003" customHeight="1" thickBot="1">
      <c r="B1" s="440" t="s">
        <v>545</v>
      </c>
      <c r="C1" s="439"/>
      <c r="D1" s="439"/>
      <c r="E1" s="438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7"/>
    </row>
    <row r="2" spans="2:25" ht="14.25" customHeight="1" thickTop="1"/>
    <row r="3" spans="2:25" ht="14.25" customHeight="1"/>
    <row r="4" spans="2:25" ht="14.25" customHeight="1"/>
    <row r="5" spans="2:25" ht="14.25" customHeight="1"/>
    <row r="6" spans="2:25">
      <c r="B6" s="645" t="s">
        <v>106</v>
      </c>
      <c r="C6" s="646"/>
      <c r="D6" s="647"/>
      <c r="E6" s="634" t="s">
        <v>544</v>
      </c>
      <c r="F6" s="639"/>
      <c r="G6" s="639"/>
      <c r="H6" s="639"/>
      <c r="I6" s="639"/>
      <c r="J6" s="639"/>
      <c r="K6" s="639"/>
      <c r="L6" s="639"/>
      <c r="M6" s="634" t="s">
        <v>543</v>
      </c>
      <c r="N6" s="635"/>
      <c r="O6" s="635"/>
      <c r="P6" s="635"/>
      <c r="Q6" s="635"/>
      <c r="R6" s="635"/>
      <c r="S6" s="635"/>
      <c r="T6" s="635"/>
      <c r="U6" s="635"/>
      <c r="V6" s="635"/>
      <c r="W6" s="635"/>
      <c r="X6" s="635"/>
      <c r="Y6" s="636"/>
    </row>
    <row r="7" spans="2:25">
      <c r="B7" s="648"/>
      <c r="C7" s="649"/>
      <c r="D7" s="650"/>
      <c r="E7" s="637" t="s">
        <v>542</v>
      </c>
      <c r="F7" s="637" t="s">
        <v>541</v>
      </c>
      <c r="G7" s="637" t="s">
        <v>540</v>
      </c>
      <c r="H7" s="630" t="s">
        <v>539</v>
      </c>
      <c r="I7" s="630" t="s">
        <v>538</v>
      </c>
      <c r="J7" s="637" t="s">
        <v>537</v>
      </c>
      <c r="K7" s="641" t="s">
        <v>536</v>
      </c>
      <c r="L7" s="630" t="s">
        <v>535</v>
      </c>
      <c r="M7" s="630" t="s">
        <v>534</v>
      </c>
      <c r="N7" s="634" t="s">
        <v>533</v>
      </c>
      <c r="O7" s="635"/>
      <c r="P7" s="639"/>
      <c r="Q7" s="639"/>
      <c r="R7" s="639"/>
      <c r="S7" s="639"/>
      <c r="T7" s="639"/>
      <c r="U7" s="639"/>
      <c r="V7" s="640"/>
      <c r="W7" s="637" t="s">
        <v>532</v>
      </c>
      <c r="X7" s="631" t="s">
        <v>531</v>
      </c>
      <c r="Y7" s="637" t="s">
        <v>530</v>
      </c>
    </row>
    <row r="8" spans="2:25" ht="13.5" customHeight="1">
      <c r="B8" s="648"/>
      <c r="C8" s="649"/>
      <c r="D8" s="650"/>
      <c r="E8" s="638"/>
      <c r="F8" s="638"/>
      <c r="G8" s="638"/>
      <c r="H8" s="630"/>
      <c r="I8" s="630"/>
      <c r="J8" s="638"/>
      <c r="K8" s="642"/>
      <c r="L8" s="644"/>
      <c r="M8" s="630"/>
      <c r="N8" s="637" t="s">
        <v>529</v>
      </c>
      <c r="O8" s="632" t="s">
        <v>528</v>
      </c>
      <c r="P8" s="634" t="s">
        <v>527</v>
      </c>
      <c r="Q8" s="639"/>
      <c r="R8" s="639"/>
      <c r="S8" s="639"/>
      <c r="T8" s="639"/>
      <c r="U8" s="639"/>
      <c r="V8" s="640"/>
      <c r="W8" s="638"/>
      <c r="X8" s="631"/>
      <c r="Y8" s="638"/>
    </row>
    <row r="9" spans="2:25">
      <c r="B9" s="651"/>
      <c r="C9" s="652"/>
      <c r="D9" s="653"/>
      <c r="E9" s="638"/>
      <c r="F9" s="638"/>
      <c r="G9" s="638"/>
      <c r="H9" s="630"/>
      <c r="I9" s="630"/>
      <c r="J9" s="638"/>
      <c r="K9" s="643"/>
      <c r="L9" s="644"/>
      <c r="M9" s="630"/>
      <c r="N9" s="637"/>
      <c r="O9" s="633"/>
      <c r="P9" s="360" t="s">
        <v>526</v>
      </c>
      <c r="Q9" s="360" t="s">
        <v>525</v>
      </c>
      <c r="R9" s="360" t="s">
        <v>524</v>
      </c>
      <c r="S9" s="360" t="s">
        <v>523</v>
      </c>
      <c r="T9" s="360" t="s">
        <v>522</v>
      </c>
      <c r="U9" s="360" t="s">
        <v>521</v>
      </c>
      <c r="V9" s="360" t="s">
        <v>520</v>
      </c>
      <c r="W9" s="638"/>
      <c r="X9" s="631"/>
      <c r="Y9" s="638"/>
    </row>
    <row r="10" spans="2:25">
      <c r="B10" s="589" t="s">
        <v>519</v>
      </c>
      <c r="C10" s="590"/>
      <c r="D10" s="654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</row>
    <row r="11" spans="2:25">
      <c r="B11" s="364" t="s">
        <v>411</v>
      </c>
      <c r="C11" s="365">
        <v>48</v>
      </c>
      <c r="D11" s="167">
        <v>1973</v>
      </c>
      <c r="E11" s="163">
        <v>103</v>
      </c>
      <c r="F11" s="163">
        <v>94</v>
      </c>
      <c r="G11" s="163">
        <v>1</v>
      </c>
      <c r="H11" s="163" t="s">
        <v>188</v>
      </c>
      <c r="I11" s="163">
        <v>1</v>
      </c>
      <c r="J11" s="163">
        <v>7</v>
      </c>
      <c r="K11" s="163" t="s">
        <v>364</v>
      </c>
      <c r="L11" s="163" t="s">
        <v>188</v>
      </c>
      <c r="M11" s="163">
        <v>4</v>
      </c>
      <c r="N11" s="163" t="s">
        <v>188</v>
      </c>
      <c r="O11" s="164" t="s">
        <v>188</v>
      </c>
      <c r="P11" s="163">
        <v>29</v>
      </c>
      <c r="Q11" s="163">
        <v>48</v>
      </c>
      <c r="R11" s="163">
        <v>9</v>
      </c>
      <c r="S11" s="163">
        <v>5</v>
      </c>
      <c r="T11" s="163">
        <v>1</v>
      </c>
      <c r="U11" s="163">
        <v>1</v>
      </c>
      <c r="V11" s="163">
        <v>1</v>
      </c>
      <c r="W11" s="163">
        <v>1</v>
      </c>
      <c r="X11" s="163">
        <v>4</v>
      </c>
      <c r="Y11" s="163" t="s">
        <v>188</v>
      </c>
    </row>
    <row r="12" spans="2:25">
      <c r="B12" s="364"/>
      <c r="C12" s="365">
        <v>53</v>
      </c>
      <c r="D12" s="167">
        <v>1978</v>
      </c>
      <c r="E12" s="163">
        <v>100</v>
      </c>
      <c r="F12" s="163">
        <v>90</v>
      </c>
      <c r="G12" s="163">
        <v>1</v>
      </c>
      <c r="H12" s="163" t="s">
        <v>188</v>
      </c>
      <c r="I12" s="163">
        <v>2</v>
      </c>
      <c r="J12" s="163">
        <v>7</v>
      </c>
      <c r="K12" s="163" t="s">
        <v>364</v>
      </c>
      <c r="L12" s="163" t="s">
        <v>188</v>
      </c>
      <c r="M12" s="163" t="s">
        <v>188</v>
      </c>
      <c r="N12" s="163" t="s">
        <v>188</v>
      </c>
      <c r="O12" s="164" t="s">
        <v>188</v>
      </c>
      <c r="P12" s="163">
        <v>16</v>
      </c>
      <c r="Q12" s="163">
        <v>43</v>
      </c>
      <c r="R12" s="163">
        <v>26</v>
      </c>
      <c r="S12" s="163">
        <v>6</v>
      </c>
      <c r="T12" s="163" t="s">
        <v>188</v>
      </c>
      <c r="U12" s="163">
        <v>1</v>
      </c>
      <c r="V12" s="163" t="s">
        <v>188</v>
      </c>
      <c r="W12" s="163">
        <v>3</v>
      </c>
      <c r="X12" s="163">
        <v>5</v>
      </c>
      <c r="Y12" s="163" t="s">
        <v>188</v>
      </c>
    </row>
    <row r="13" spans="2:25">
      <c r="B13" s="364"/>
      <c r="C13" s="365">
        <v>58</v>
      </c>
      <c r="D13" s="167">
        <v>1983</v>
      </c>
      <c r="E13" s="163">
        <v>84</v>
      </c>
      <c r="F13" s="163">
        <v>81</v>
      </c>
      <c r="G13" s="163">
        <v>1</v>
      </c>
      <c r="H13" s="163" t="s">
        <v>188</v>
      </c>
      <c r="I13" s="163">
        <v>1</v>
      </c>
      <c r="J13" s="163">
        <v>1</v>
      </c>
      <c r="K13" s="163" t="s">
        <v>364</v>
      </c>
      <c r="L13" s="163" t="s">
        <v>188</v>
      </c>
      <c r="M13" s="163">
        <v>5</v>
      </c>
      <c r="N13" s="163" t="s">
        <v>188</v>
      </c>
      <c r="O13" s="164" t="s">
        <v>188</v>
      </c>
      <c r="P13" s="163">
        <v>14</v>
      </c>
      <c r="Q13" s="163">
        <v>33</v>
      </c>
      <c r="R13" s="163">
        <v>24</v>
      </c>
      <c r="S13" s="163">
        <v>5</v>
      </c>
      <c r="T13" s="163" t="s">
        <v>188</v>
      </c>
      <c r="U13" s="163" t="s">
        <v>188</v>
      </c>
      <c r="V13" s="163" t="s">
        <v>188</v>
      </c>
      <c r="W13" s="163">
        <v>2</v>
      </c>
      <c r="X13" s="163">
        <v>1</v>
      </c>
      <c r="Y13" s="163" t="s">
        <v>188</v>
      </c>
    </row>
    <row r="14" spans="2:25">
      <c r="B14" s="364"/>
      <c r="C14" s="365">
        <v>63</v>
      </c>
      <c r="D14" s="167">
        <v>1988</v>
      </c>
      <c r="E14" s="163">
        <v>73</v>
      </c>
      <c r="F14" s="163">
        <v>58</v>
      </c>
      <c r="G14" s="163">
        <v>2</v>
      </c>
      <c r="H14" s="163" t="s">
        <v>412</v>
      </c>
      <c r="I14" s="163">
        <v>1</v>
      </c>
      <c r="J14" s="163">
        <v>12</v>
      </c>
      <c r="K14" s="163" t="s">
        <v>364</v>
      </c>
      <c r="L14" s="163" t="s">
        <v>188</v>
      </c>
      <c r="M14" s="163" t="s">
        <v>188</v>
      </c>
      <c r="N14" s="163" t="s">
        <v>188</v>
      </c>
      <c r="O14" s="164" t="s">
        <v>188</v>
      </c>
      <c r="P14" s="163">
        <v>12</v>
      </c>
      <c r="Q14" s="163">
        <v>28</v>
      </c>
      <c r="R14" s="163">
        <v>19</v>
      </c>
      <c r="S14" s="163">
        <v>9</v>
      </c>
      <c r="T14" s="163" t="s">
        <v>188</v>
      </c>
      <c r="U14" s="163" t="s">
        <v>188</v>
      </c>
      <c r="V14" s="163" t="s">
        <v>188</v>
      </c>
      <c r="W14" s="163">
        <v>4</v>
      </c>
      <c r="X14" s="163" t="s">
        <v>188</v>
      </c>
      <c r="Y14" s="163">
        <v>1</v>
      </c>
    </row>
    <row r="15" spans="2:25">
      <c r="B15" s="364" t="s">
        <v>87</v>
      </c>
      <c r="C15" s="365">
        <v>5</v>
      </c>
      <c r="D15" s="167">
        <v>1993</v>
      </c>
      <c r="E15" s="163">
        <v>41</v>
      </c>
      <c r="F15" s="163">
        <v>35</v>
      </c>
      <c r="G15" s="163">
        <v>2</v>
      </c>
      <c r="H15" s="163" t="s">
        <v>412</v>
      </c>
      <c r="I15" s="163">
        <v>1</v>
      </c>
      <c r="J15" s="163">
        <v>3</v>
      </c>
      <c r="K15" s="163" t="s">
        <v>364</v>
      </c>
      <c r="L15" s="163" t="s">
        <v>518</v>
      </c>
      <c r="M15" s="163" t="s">
        <v>518</v>
      </c>
      <c r="N15" s="163" t="s">
        <v>518</v>
      </c>
      <c r="O15" s="164" t="s">
        <v>188</v>
      </c>
      <c r="P15" s="163">
        <v>1</v>
      </c>
      <c r="Q15" s="163">
        <v>18</v>
      </c>
      <c r="R15" s="163">
        <v>17</v>
      </c>
      <c r="S15" s="163">
        <v>1</v>
      </c>
      <c r="T15" s="163" t="s">
        <v>518</v>
      </c>
      <c r="U15" s="163" t="s">
        <v>518</v>
      </c>
      <c r="V15" s="163" t="s">
        <v>518</v>
      </c>
      <c r="W15" s="163">
        <v>3</v>
      </c>
      <c r="X15" s="163" t="s">
        <v>188</v>
      </c>
      <c r="Y15" s="163">
        <v>1</v>
      </c>
    </row>
    <row r="16" spans="2:25">
      <c r="B16" s="364"/>
      <c r="C16" s="365">
        <v>10</v>
      </c>
      <c r="D16" s="167">
        <v>1998</v>
      </c>
      <c r="E16" s="163">
        <v>28</v>
      </c>
      <c r="F16" s="163">
        <v>25</v>
      </c>
      <c r="G16" s="163">
        <v>1</v>
      </c>
      <c r="H16" s="163" t="s">
        <v>412</v>
      </c>
      <c r="I16" s="163">
        <v>1</v>
      </c>
      <c r="J16" s="163">
        <v>1</v>
      </c>
      <c r="K16" s="163" t="s">
        <v>364</v>
      </c>
      <c r="L16" s="163" t="s">
        <v>518</v>
      </c>
      <c r="M16" s="163" t="s">
        <v>518</v>
      </c>
      <c r="N16" s="163" t="s">
        <v>518</v>
      </c>
      <c r="O16" s="164" t="s">
        <v>188</v>
      </c>
      <c r="P16" s="163">
        <v>1</v>
      </c>
      <c r="Q16" s="163">
        <v>11</v>
      </c>
      <c r="R16" s="163">
        <v>11</v>
      </c>
      <c r="S16" s="163">
        <v>1</v>
      </c>
      <c r="T16" s="163" t="s">
        <v>518</v>
      </c>
      <c r="U16" s="163" t="s">
        <v>518</v>
      </c>
      <c r="V16" s="163" t="s">
        <v>518</v>
      </c>
      <c r="W16" s="163">
        <v>4</v>
      </c>
      <c r="X16" s="163" t="s">
        <v>188</v>
      </c>
      <c r="Y16" s="163" t="s">
        <v>188</v>
      </c>
    </row>
    <row r="17" spans="2:25">
      <c r="B17" s="364"/>
      <c r="C17" s="365">
        <v>15</v>
      </c>
      <c r="D17" s="167">
        <v>2003</v>
      </c>
      <c r="E17" s="163">
        <v>28</v>
      </c>
      <c r="F17" s="163">
        <v>26</v>
      </c>
      <c r="G17" s="163">
        <v>1</v>
      </c>
      <c r="H17" s="163" t="s">
        <v>518</v>
      </c>
      <c r="I17" s="163">
        <v>1</v>
      </c>
      <c r="J17" s="163" t="s">
        <v>518</v>
      </c>
      <c r="K17" s="163" t="s">
        <v>364</v>
      </c>
      <c r="L17" s="163" t="s">
        <v>518</v>
      </c>
      <c r="M17" s="163" t="s">
        <v>518</v>
      </c>
      <c r="N17" s="163" t="s">
        <v>518</v>
      </c>
      <c r="O17" s="164" t="s">
        <v>188</v>
      </c>
      <c r="P17" s="163">
        <v>1</v>
      </c>
      <c r="Q17" s="163">
        <v>13</v>
      </c>
      <c r="R17" s="163">
        <v>10</v>
      </c>
      <c r="S17" s="163">
        <v>2</v>
      </c>
      <c r="T17" s="163" t="s">
        <v>518</v>
      </c>
      <c r="U17" s="163" t="s">
        <v>518</v>
      </c>
      <c r="V17" s="163" t="s">
        <v>518</v>
      </c>
      <c r="W17" s="163">
        <v>2</v>
      </c>
      <c r="X17" s="163" t="s">
        <v>188</v>
      </c>
      <c r="Y17" s="163" t="s">
        <v>188</v>
      </c>
    </row>
    <row r="18" spans="2:25">
      <c r="B18" s="364"/>
      <c r="C18" s="365">
        <v>20</v>
      </c>
      <c r="D18" s="167">
        <v>2008</v>
      </c>
      <c r="E18" s="163">
        <v>23</v>
      </c>
      <c r="F18" s="163">
        <v>22</v>
      </c>
      <c r="G18" s="163" t="s">
        <v>188</v>
      </c>
      <c r="H18" s="163" t="s">
        <v>188</v>
      </c>
      <c r="I18" s="163">
        <v>1</v>
      </c>
      <c r="J18" s="163" t="s">
        <v>188</v>
      </c>
      <c r="K18" s="163" t="s">
        <v>188</v>
      </c>
      <c r="L18" s="163" t="s">
        <v>364</v>
      </c>
      <c r="M18" s="163" t="s">
        <v>188</v>
      </c>
      <c r="N18" s="163" t="s">
        <v>188</v>
      </c>
      <c r="O18" s="164" t="s">
        <v>188</v>
      </c>
      <c r="P18" s="163" t="s">
        <v>188</v>
      </c>
      <c r="Q18" s="163">
        <v>9</v>
      </c>
      <c r="R18" s="163">
        <v>11</v>
      </c>
      <c r="S18" s="163">
        <v>1</v>
      </c>
      <c r="T18" s="163">
        <v>1</v>
      </c>
      <c r="U18" s="163" t="s">
        <v>188</v>
      </c>
      <c r="V18" s="163" t="s">
        <v>188</v>
      </c>
      <c r="W18" s="163">
        <v>1</v>
      </c>
      <c r="X18" s="164" t="s">
        <v>188</v>
      </c>
      <c r="Y18" s="163" t="s">
        <v>188</v>
      </c>
    </row>
    <row r="19" spans="2:25">
      <c r="B19" s="364"/>
      <c r="C19" s="365">
        <v>25</v>
      </c>
      <c r="D19" s="167">
        <v>2013</v>
      </c>
      <c r="E19" s="163">
        <v>28</v>
      </c>
      <c r="F19" s="163">
        <v>27</v>
      </c>
      <c r="G19" s="163" t="s">
        <v>516</v>
      </c>
      <c r="H19" s="163" t="s">
        <v>516</v>
      </c>
      <c r="I19" s="163">
        <v>1</v>
      </c>
      <c r="J19" s="163" t="s">
        <v>516</v>
      </c>
      <c r="K19" s="163" t="s">
        <v>516</v>
      </c>
      <c r="L19" s="163" t="s">
        <v>364</v>
      </c>
      <c r="M19" s="163" t="s">
        <v>516</v>
      </c>
      <c r="N19" s="163" t="s">
        <v>516</v>
      </c>
      <c r="O19" s="164">
        <v>2</v>
      </c>
      <c r="P19" s="163" t="s">
        <v>188</v>
      </c>
      <c r="Q19" s="163">
        <v>11</v>
      </c>
      <c r="R19" s="163">
        <v>11</v>
      </c>
      <c r="S19" s="163">
        <v>2</v>
      </c>
      <c r="T19" s="163">
        <v>1</v>
      </c>
      <c r="U19" s="163" t="s">
        <v>516</v>
      </c>
      <c r="V19" s="163" t="s">
        <v>516</v>
      </c>
      <c r="W19" s="163">
        <v>1</v>
      </c>
      <c r="X19" s="164" t="s">
        <v>364</v>
      </c>
      <c r="Y19" s="163" t="s">
        <v>516</v>
      </c>
    </row>
    <row r="20" spans="2:25">
      <c r="B20" s="364"/>
      <c r="C20" s="166">
        <v>30</v>
      </c>
      <c r="D20" s="366">
        <v>2018</v>
      </c>
      <c r="E20" s="163">
        <v>28</v>
      </c>
      <c r="F20" s="163">
        <v>27</v>
      </c>
      <c r="G20" s="163" t="s">
        <v>412</v>
      </c>
      <c r="H20" s="163" t="s">
        <v>412</v>
      </c>
      <c r="I20" s="163">
        <v>1</v>
      </c>
      <c r="J20" s="163" t="s">
        <v>412</v>
      </c>
      <c r="K20" s="163" t="s">
        <v>412</v>
      </c>
      <c r="L20" s="163" t="s">
        <v>488</v>
      </c>
      <c r="M20" s="163" t="s">
        <v>412</v>
      </c>
      <c r="N20" s="163" t="s">
        <v>412</v>
      </c>
      <c r="O20" s="164" t="s">
        <v>412</v>
      </c>
      <c r="P20" s="163">
        <v>2</v>
      </c>
      <c r="Q20" s="163">
        <v>12</v>
      </c>
      <c r="R20" s="163">
        <v>11</v>
      </c>
      <c r="S20" s="163">
        <v>1</v>
      </c>
      <c r="T20" s="163">
        <v>1</v>
      </c>
      <c r="U20" s="163" t="s">
        <v>412</v>
      </c>
      <c r="V20" s="163" t="s">
        <v>412</v>
      </c>
      <c r="W20" s="163">
        <v>1</v>
      </c>
      <c r="X20" s="164" t="s">
        <v>488</v>
      </c>
      <c r="Y20" s="163" t="s">
        <v>412</v>
      </c>
    </row>
    <row r="21" spans="2:25">
      <c r="B21" s="364" t="s">
        <v>86</v>
      </c>
      <c r="C21" s="166">
        <v>5</v>
      </c>
      <c r="D21" s="366">
        <v>2023</v>
      </c>
      <c r="E21" s="163">
        <v>28</v>
      </c>
      <c r="F21" s="163">
        <v>27</v>
      </c>
      <c r="G21" s="163" t="s">
        <v>412</v>
      </c>
      <c r="H21" s="163" t="s">
        <v>412</v>
      </c>
      <c r="I21" s="163">
        <v>1</v>
      </c>
      <c r="J21" s="163" t="s">
        <v>412</v>
      </c>
      <c r="K21" s="163" t="s">
        <v>412</v>
      </c>
      <c r="L21" s="163" t="s">
        <v>488</v>
      </c>
      <c r="M21" s="163">
        <v>2</v>
      </c>
      <c r="N21" s="163" t="s">
        <v>412</v>
      </c>
      <c r="O21" s="164">
        <v>8</v>
      </c>
      <c r="P21" s="163" t="s">
        <v>412</v>
      </c>
      <c r="Q21" s="163">
        <v>11</v>
      </c>
      <c r="R21" s="163">
        <v>11</v>
      </c>
      <c r="S21" s="163">
        <v>2</v>
      </c>
      <c r="T21" s="163">
        <v>1</v>
      </c>
      <c r="U21" s="163" t="s">
        <v>412</v>
      </c>
      <c r="V21" s="163" t="s">
        <v>412</v>
      </c>
      <c r="W21" s="163">
        <v>2</v>
      </c>
      <c r="X21" s="164" t="s">
        <v>488</v>
      </c>
      <c r="Y21" s="163" t="s">
        <v>412</v>
      </c>
    </row>
    <row r="22" spans="2:25">
      <c r="B22" s="364"/>
      <c r="C22" s="162"/>
      <c r="D22" s="366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4"/>
      <c r="P22" s="163"/>
      <c r="Q22" s="163"/>
      <c r="R22" s="163"/>
      <c r="S22" s="163"/>
      <c r="T22" s="163"/>
      <c r="U22" s="163"/>
      <c r="V22" s="163"/>
      <c r="W22" s="163"/>
      <c r="X22" s="164"/>
      <c r="Y22" s="163"/>
    </row>
    <row r="23" spans="2:25">
      <c r="B23" s="589" t="s">
        <v>517</v>
      </c>
      <c r="C23" s="590"/>
      <c r="D23" s="654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9"/>
      <c r="P23" s="168"/>
      <c r="Q23" s="168"/>
      <c r="R23" s="168"/>
      <c r="S23" s="168"/>
      <c r="T23" s="168"/>
      <c r="U23" s="168"/>
      <c r="V23" s="168"/>
      <c r="W23" s="168"/>
      <c r="X23" s="168"/>
      <c r="Y23" s="168"/>
    </row>
    <row r="24" spans="2:25">
      <c r="B24" s="364" t="s">
        <v>411</v>
      </c>
      <c r="C24" s="365">
        <v>48</v>
      </c>
      <c r="D24" s="167">
        <v>1973</v>
      </c>
      <c r="E24" s="163">
        <v>4978</v>
      </c>
      <c r="F24" s="163">
        <v>4612</v>
      </c>
      <c r="G24" s="163">
        <v>46</v>
      </c>
      <c r="H24" s="163">
        <v>8</v>
      </c>
      <c r="I24" s="163">
        <v>14</v>
      </c>
      <c r="J24" s="163">
        <v>294</v>
      </c>
      <c r="K24" s="163" t="s">
        <v>364</v>
      </c>
      <c r="L24" s="163">
        <v>4</v>
      </c>
      <c r="M24" s="163">
        <v>234</v>
      </c>
      <c r="N24" s="163">
        <v>139</v>
      </c>
      <c r="O24" s="164" t="s">
        <v>364</v>
      </c>
      <c r="P24" s="163">
        <v>1612</v>
      </c>
      <c r="Q24" s="163">
        <v>1548</v>
      </c>
      <c r="R24" s="163">
        <v>399</v>
      </c>
      <c r="S24" s="163">
        <v>118</v>
      </c>
      <c r="T24" s="163">
        <v>88</v>
      </c>
      <c r="U24" s="163">
        <v>68</v>
      </c>
      <c r="V24" s="163">
        <v>59</v>
      </c>
      <c r="W24" s="163">
        <v>183</v>
      </c>
      <c r="X24" s="163">
        <v>31</v>
      </c>
      <c r="Y24" s="163">
        <v>499</v>
      </c>
    </row>
    <row r="25" spans="2:25">
      <c r="B25" s="364"/>
      <c r="C25" s="365">
        <v>53</v>
      </c>
      <c r="D25" s="167">
        <v>1978</v>
      </c>
      <c r="E25" s="163">
        <v>4551</v>
      </c>
      <c r="F25" s="163">
        <v>4277</v>
      </c>
      <c r="G25" s="163">
        <v>62</v>
      </c>
      <c r="H25" s="163">
        <v>5</v>
      </c>
      <c r="I25" s="163">
        <v>18</v>
      </c>
      <c r="J25" s="163">
        <v>184</v>
      </c>
      <c r="K25" s="163" t="s">
        <v>364</v>
      </c>
      <c r="L25" s="163">
        <v>5</v>
      </c>
      <c r="M25" s="163">
        <v>33</v>
      </c>
      <c r="N25" s="163">
        <v>47</v>
      </c>
      <c r="O25" s="164" t="s">
        <v>364</v>
      </c>
      <c r="P25" s="163">
        <v>1407</v>
      </c>
      <c r="Q25" s="163">
        <v>1460</v>
      </c>
      <c r="R25" s="163">
        <v>659</v>
      </c>
      <c r="S25" s="163">
        <v>178</v>
      </c>
      <c r="T25" s="163">
        <v>83</v>
      </c>
      <c r="U25" s="163">
        <v>65</v>
      </c>
      <c r="V25" s="163">
        <v>64</v>
      </c>
      <c r="W25" s="163">
        <v>169</v>
      </c>
      <c r="X25" s="163">
        <v>26</v>
      </c>
      <c r="Y25" s="163">
        <v>360</v>
      </c>
    </row>
    <row r="26" spans="2:25">
      <c r="B26" s="364"/>
      <c r="C26" s="365">
        <v>58</v>
      </c>
      <c r="D26" s="167">
        <v>1983</v>
      </c>
      <c r="E26" s="163">
        <v>4183</v>
      </c>
      <c r="F26" s="163">
        <v>3889</v>
      </c>
      <c r="G26" s="163">
        <v>85</v>
      </c>
      <c r="H26" s="163">
        <v>11</v>
      </c>
      <c r="I26" s="163">
        <v>18</v>
      </c>
      <c r="J26" s="163">
        <v>173</v>
      </c>
      <c r="K26" s="163" t="s">
        <v>364</v>
      </c>
      <c r="L26" s="163">
        <v>7</v>
      </c>
      <c r="M26" s="163">
        <v>35</v>
      </c>
      <c r="N26" s="163">
        <v>24</v>
      </c>
      <c r="O26" s="164" t="s">
        <v>364</v>
      </c>
      <c r="P26" s="163">
        <v>1075</v>
      </c>
      <c r="Q26" s="163">
        <v>1320</v>
      </c>
      <c r="R26" s="163">
        <v>749</v>
      </c>
      <c r="S26" s="163">
        <v>261</v>
      </c>
      <c r="T26" s="163">
        <v>97</v>
      </c>
      <c r="U26" s="163">
        <v>46</v>
      </c>
      <c r="V26" s="163">
        <v>68</v>
      </c>
      <c r="W26" s="163">
        <v>171</v>
      </c>
      <c r="X26" s="163">
        <v>11</v>
      </c>
      <c r="Y26" s="163">
        <v>335</v>
      </c>
    </row>
    <row r="27" spans="2:25">
      <c r="B27" s="364"/>
      <c r="C27" s="365">
        <v>63</v>
      </c>
      <c r="D27" s="167">
        <v>1988</v>
      </c>
      <c r="E27" s="163">
        <v>4034</v>
      </c>
      <c r="F27" s="163">
        <v>3721</v>
      </c>
      <c r="G27" s="163">
        <v>90</v>
      </c>
      <c r="H27" s="163">
        <v>9</v>
      </c>
      <c r="I27" s="163">
        <v>15</v>
      </c>
      <c r="J27" s="163">
        <v>193</v>
      </c>
      <c r="K27" s="163" t="s">
        <v>364</v>
      </c>
      <c r="L27" s="163">
        <v>6</v>
      </c>
      <c r="M27" s="163">
        <v>28</v>
      </c>
      <c r="N27" s="163">
        <v>8</v>
      </c>
      <c r="O27" s="164" t="s">
        <v>364</v>
      </c>
      <c r="P27" s="163">
        <v>1178</v>
      </c>
      <c r="Q27" s="163">
        <v>1166</v>
      </c>
      <c r="R27" s="163">
        <v>727</v>
      </c>
      <c r="S27" s="163">
        <v>306</v>
      </c>
      <c r="T27" s="163">
        <v>94</v>
      </c>
      <c r="U27" s="163">
        <v>32</v>
      </c>
      <c r="V27" s="163">
        <v>61</v>
      </c>
      <c r="W27" s="163">
        <v>172</v>
      </c>
      <c r="X27" s="163">
        <v>7</v>
      </c>
      <c r="Y27" s="163">
        <v>255</v>
      </c>
    </row>
    <row r="28" spans="2:25">
      <c r="B28" s="364" t="s">
        <v>87</v>
      </c>
      <c r="C28" s="365">
        <v>5</v>
      </c>
      <c r="D28" s="167">
        <v>1993</v>
      </c>
      <c r="E28" s="163">
        <v>3611</v>
      </c>
      <c r="F28" s="163">
        <v>3377</v>
      </c>
      <c r="G28" s="163">
        <v>88</v>
      </c>
      <c r="H28" s="163">
        <v>8</v>
      </c>
      <c r="I28" s="163">
        <v>9</v>
      </c>
      <c r="J28" s="163">
        <v>123</v>
      </c>
      <c r="K28" s="163" t="s">
        <v>364</v>
      </c>
      <c r="L28" s="163">
        <v>6</v>
      </c>
      <c r="M28" s="163">
        <v>24</v>
      </c>
      <c r="N28" s="163">
        <v>11</v>
      </c>
      <c r="O28" s="164" t="s">
        <v>364</v>
      </c>
      <c r="P28" s="163">
        <v>1240</v>
      </c>
      <c r="Q28" s="163">
        <v>957</v>
      </c>
      <c r="R28" s="163">
        <v>672</v>
      </c>
      <c r="S28" s="163">
        <v>239</v>
      </c>
      <c r="T28" s="163">
        <v>85</v>
      </c>
      <c r="U28" s="163">
        <v>22</v>
      </c>
      <c r="V28" s="163">
        <v>46</v>
      </c>
      <c r="W28" s="163">
        <v>131</v>
      </c>
      <c r="X28" s="163">
        <v>6</v>
      </c>
      <c r="Y28" s="163">
        <v>178</v>
      </c>
    </row>
    <row r="29" spans="2:25">
      <c r="B29" s="364"/>
      <c r="C29" s="365">
        <v>10</v>
      </c>
      <c r="D29" s="167">
        <v>1998</v>
      </c>
      <c r="E29" s="163">
        <v>2911</v>
      </c>
      <c r="F29" s="163">
        <v>2730</v>
      </c>
      <c r="G29" s="163">
        <v>77</v>
      </c>
      <c r="H29" s="163">
        <v>3</v>
      </c>
      <c r="I29" s="163">
        <v>8</v>
      </c>
      <c r="J29" s="163">
        <v>88</v>
      </c>
      <c r="K29" s="163" t="s">
        <v>364</v>
      </c>
      <c r="L29" s="163">
        <v>5</v>
      </c>
      <c r="M29" s="163">
        <v>19</v>
      </c>
      <c r="N29" s="163">
        <v>3</v>
      </c>
      <c r="O29" s="164" t="s">
        <v>364</v>
      </c>
      <c r="P29" s="163">
        <v>981</v>
      </c>
      <c r="Q29" s="163">
        <v>757</v>
      </c>
      <c r="R29" s="163">
        <v>570</v>
      </c>
      <c r="S29" s="163">
        <v>207</v>
      </c>
      <c r="T29" s="163">
        <v>77</v>
      </c>
      <c r="U29" s="163">
        <v>17</v>
      </c>
      <c r="V29" s="163">
        <v>36</v>
      </c>
      <c r="W29" s="163">
        <v>113</v>
      </c>
      <c r="X29" s="163">
        <v>5</v>
      </c>
      <c r="Y29" s="163">
        <v>126</v>
      </c>
    </row>
    <row r="30" spans="2:25">
      <c r="B30" s="364"/>
      <c r="C30" s="365">
        <v>15</v>
      </c>
      <c r="D30" s="167">
        <v>2003</v>
      </c>
      <c r="E30" s="163">
        <v>2729</v>
      </c>
      <c r="F30" s="163">
        <v>2562</v>
      </c>
      <c r="G30" s="163">
        <v>70</v>
      </c>
      <c r="H30" s="163">
        <v>4</v>
      </c>
      <c r="I30" s="163">
        <v>6</v>
      </c>
      <c r="J30" s="163">
        <v>84</v>
      </c>
      <c r="K30" s="163" t="s">
        <v>364</v>
      </c>
      <c r="L30" s="163">
        <v>3</v>
      </c>
      <c r="M30" s="163">
        <v>24</v>
      </c>
      <c r="N30" s="163">
        <v>6</v>
      </c>
      <c r="O30" s="164" t="s">
        <v>364</v>
      </c>
      <c r="P30" s="163">
        <v>960</v>
      </c>
      <c r="Q30" s="163">
        <v>712</v>
      </c>
      <c r="R30" s="163">
        <v>540</v>
      </c>
      <c r="S30" s="163">
        <v>188</v>
      </c>
      <c r="T30" s="163">
        <v>82</v>
      </c>
      <c r="U30" s="163">
        <v>12</v>
      </c>
      <c r="V30" s="163">
        <v>27</v>
      </c>
      <c r="W30" s="163">
        <v>84</v>
      </c>
      <c r="X30" s="163">
        <v>1</v>
      </c>
      <c r="Y30" s="163">
        <v>93</v>
      </c>
    </row>
    <row r="31" spans="2:25">
      <c r="B31" s="364"/>
      <c r="C31" s="166">
        <v>20</v>
      </c>
      <c r="D31" s="366">
        <v>2008</v>
      </c>
      <c r="E31" s="163">
        <v>2343</v>
      </c>
      <c r="F31" s="163">
        <v>2205</v>
      </c>
      <c r="G31" s="163">
        <v>58</v>
      </c>
      <c r="H31" s="163">
        <v>2</v>
      </c>
      <c r="I31" s="163">
        <v>3</v>
      </c>
      <c r="J31" s="163">
        <v>74</v>
      </c>
      <c r="K31" s="163">
        <v>1</v>
      </c>
      <c r="L31" s="163" t="s">
        <v>364</v>
      </c>
      <c r="M31" s="163">
        <v>26</v>
      </c>
      <c r="N31" s="163">
        <v>2</v>
      </c>
      <c r="O31" s="164">
        <v>709</v>
      </c>
      <c r="P31" s="164">
        <v>174</v>
      </c>
      <c r="Q31" s="163">
        <v>558</v>
      </c>
      <c r="R31" s="163">
        <v>475</v>
      </c>
      <c r="S31" s="163">
        <v>171</v>
      </c>
      <c r="T31" s="163">
        <v>79</v>
      </c>
      <c r="U31" s="163">
        <v>7</v>
      </c>
      <c r="V31" s="163">
        <v>15</v>
      </c>
      <c r="W31" s="163">
        <v>58</v>
      </c>
      <c r="X31" s="164" t="s">
        <v>364</v>
      </c>
      <c r="Y31" s="163">
        <v>69</v>
      </c>
    </row>
    <row r="32" spans="2:25">
      <c r="B32" s="364"/>
      <c r="C32" s="166">
        <v>25</v>
      </c>
      <c r="D32" s="366">
        <v>2013</v>
      </c>
      <c r="E32" s="163">
        <v>1929</v>
      </c>
      <c r="F32" s="163">
        <v>1824</v>
      </c>
      <c r="G32" s="163">
        <v>62</v>
      </c>
      <c r="H32" s="163" t="s">
        <v>516</v>
      </c>
      <c r="I32" s="163">
        <v>3</v>
      </c>
      <c r="J32" s="163">
        <v>40</v>
      </c>
      <c r="K32" s="163" t="s">
        <v>516</v>
      </c>
      <c r="L32" s="163" t="s">
        <v>364</v>
      </c>
      <c r="M32" s="163">
        <v>25</v>
      </c>
      <c r="N32" s="163">
        <v>1</v>
      </c>
      <c r="O32" s="164">
        <v>640</v>
      </c>
      <c r="P32" s="165">
        <v>116</v>
      </c>
      <c r="Q32" s="163">
        <v>423</v>
      </c>
      <c r="R32" s="163">
        <v>392</v>
      </c>
      <c r="S32" s="163">
        <v>121</v>
      </c>
      <c r="T32" s="163">
        <v>70</v>
      </c>
      <c r="U32" s="163">
        <v>6</v>
      </c>
      <c r="V32" s="163">
        <v>17</v>
      </c>
      <c r="W32" s="163">
        <v>44</v>
      </c>
      <c r="X32" s="164" t="s">
        <v>364</v>
      </c>
      <c r="Y32" s="163">
        <v>74</v>
      </c>
    </row>
    <row r="33" spans="2:25">
      <c r="B33" s="364"/>
      <c r="C33" s="166">
        <v>30</v>
      </c>
      <c r="D33" s="366">
        <v>2018</v>
      </c>
      <c r="E33" s="163">
        <v>1576</v>
      </c>
      <c r="F33" s="163">
        <v>1487</v>
      </c>
      <c r="G33" s="163">
        <v>54</v>
      </c>
      <c r="H33" s="163" t="s">
        <v>412</v>
      </c>
      <c r="I33" s="163">
        <v>3</v>
      </c>
      <c r="J33" s="163">
        <v>31</v>
      </c>
      <c r="K33" s="163">
        <v>1</v>
      </c>
      <c r="L33" s="163" t="s">
        <v>488</v>
      </c>
      <c r="M33" s="163">
        <v>17</v>
      </c>
      <c r="N33" s="163">
        <v>1</v>
      </c>
      <c r="O33" s="164">
        <v>498</v>
      </c>
      <c r="P33" s="165">
        <v>87</v>
      </c>
      <c r="Q33" s="163">
        <v>342</v>
      </c>
      <c r="R33" s="163">
        <v>342</v>
      </c>
      <c r="S33" s="163">
        <v>110</v>
      </c>
      <c r="T33" s="163">
        <v>57</v>
      </c>
      <c r="U33" s="163">
        <v>3</v>
      </c>
      <c r="V33" s="163">
        <v>16</v>
      </c>
      <c r="W33" s="163">
        <v>41</v>
      </c>
      <c r="X33" s="164" t="s">
        <v>488</v>
      </c>
      <c r="Y33" s="163">
        <v>62</v>
      </c>
    </row>
    <row r="34" spans="2:25">
      <c r="B34" s="364" t="s">
        <v>86</v>
      </c>
      <c r="C34" s="166">
        <v>5</v>
      </c>
      <c r="D34" s="366">
        <v>2023</v>
      </c>
      <c r="E34" s="163">
        <v>1210</v>
      </c>
      <c r="F34" s="163">
        <v>1119</v>
      </c>
      <c r="G34" s="163">
        <v>63</v>
      </c>
      <c r="H34" s="163" t="s">
        <v>412</v>
      </c>
      <c r="I34" s="163">
        <v>3</v>
      </c>
      <c r="J34" s="163">
        <v>23</v>
      </c>
      <c r="K34" s="163">
        <v>2</v>
      </c>
      <c r="L34" s="163" t="s">
        <v>488</v>
      </c>
      <c r="M34" s="163">
        <v>16</v>
      </c>
      <c r="N34" s="163">
        <v>12</v>
      </c>
      <c r="O34" s="164">
        <v>711</v>
      </c>
      <c r="P34" s="165">
        <v>77</v>
      </c>
      <c r="Q34" s="163">
        <v>307</v>
      </c>
      <c r="R34" s="163">
        <v>296</v>
      </c>
      <c r="S34" s="163">
        <v>102</v>
      </c>
      <c r="T34" s="163">
        <v>129</v>
      </c>
      <c r="U34" s="163">
        <v>10</v>
      </c>
      <c r="V34" s="163">
        <v>16</v>
      </c>
      <c r="W34" s="163">
        <v>52</v>
      </c>
      <c r="X34" s="164" t="s">
        <v>488</v>
      </c>
      <c r="Y34" s="163">
        <v>105</v>
      </c>
    </row>
    <row r="35" spans="2:25">
      <c r="B35" s="367"/>
      <c r="C35" s="162"/>
      <c r="D35" s="36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60"/>
      <c r="P35" s="161"/>
      <c r="Q35" s="159"/>
      <c r="R35" s="159"/>
      <c r="S35" s="159"/>
      <c r="T35" s="159"/>
      <c r="U35" s="159"/>
      <c r="V35" s="159"/>
      <c r="W35" s="159"/>
      <c r="X35" s="160"/>
      <c r="Y35" s="159"/>
    </row>
    <row r="37" spans="2:25">
      <c r="B37" s="158" t="s">
        <v>515</v>
      </c>
    </row>
    <row r="38" spans="2:25">
      <c r="B38" s="158" t="s">
        <v>514</v>
      </c>
    </row>
    <row r="39" spans="2:25">
      <c r="B39" s="158" t="s">
        <v>513</v>
      </c>
    </row>
    <row r="40" spans="2:25">
      <c r="B40" s="157" t="s">
        <v>512</v>
      </c>
    </row>
  </sheetData>
  <mergeCells count="21">
    <mergeCell ref="K7:K9"/>
    <mergeCell ref="L7:L9"/>
    <mergeCell ref="B6:D9"/>
    <mergeCell ref="B23:D23"/>
    <mergeCell ref="B10:D10"/>
    <mergeCell ref="E6:L6"/>
    <mergeCell ref="E7:E9"/>
    <mergeCell ref="F7:F9"/>
    <mergeCell ref="G7:G9"/>
    <mergeCell ref="H7:H9"/>
    <mergeCell ref="I7:I9"/>
    <mergeCell ref="J7:J9"/>
    <mergeCell ref="M7:M9"/>
    <mergeCell ref="X7:X9"/>
    <mergeCell ref="O8:O9"/>
    <mergeCell ref="M6:Y6"/>
    <mergeCell ref="Y7:Y9"/>
    <mergeCell ref="N8:N9"/>
    <mergeCell ref="P8:V8"/>
    <mergeCell ref="N7:V7"/>
    <mergeCell ref="W7:W9"/>
  </mergeCells>
  <phoneticPr fontId="9"/>
  <pageMargins left="0.59055118110236227" right="0.59055118110236227" top="0.59055118110236227" bottom="0.59055118110236227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C6108-6AA9-4675-9FB5-56A32FB816D6}">
  <sheetPr>
    <pageSetUpPr fitToPage="1"/>
  </sheetPr>
  <dimension ref="A1:BY95"/>
  <sheetViews>
    <sheetView topLeftCell="B1" zoomScale="80" zoomScaleNormal="80" workbookViewId="0">
      <pane xSplit="4" ySplit="9" topLeftCell="F30" activePane="bottomRight" state="frozen"/>
      <selection activeCell="B1" sqref="B1"/>
      <selection pane="topRight" activeCell="E1" sqref="E1"/>
      <selection pane="bottomLeft" activeCell="B10" sqref="B10"/>
      <selection pane="bottomRight" activeCell="B2" sqref="B2"/>
    </sheetView>
  </sheetViews>
  <sheetFormatPr defaultRowHeight="18.75"/>
  <cols>
    <col min="2" max="2" width="5.5" customWidth="1"/>
    <col min="3" max="3" width="5.625" customWidth="1"/>
    <col min="4" max="4" width="3.875" customWidth="1"/>
    <col min="5" max="5" width="4.5" customWidth="1"/>
    <col min="6" max="6" width="9.125" bestFit="1" customWidth="1"/>
    <col min="7" max="7" width="11.125" bestFit="1" customWidth="1"/>
    <col min="8" max="8" width="9.125" bestFit="1" customWidth="1"/>
    <col min="9" max="9" width="11.125" bestFit="1" customWidth="1"/>
    <col min="10" max="10" width="9.25" bestFit="1" customWidth="1"/>
    <col min="11" max="11" width="11.25" bestFit="1" customWidth="1"/>
    <col min="12" max="12" width="9.25" bestFit="1" customWidth="1"/>
    <col min="13" max="13" width="10.25" bestFit="1" customWidth="1"/>
    <col min="14" max="14" width="9.25" bestFit="1" customWidth="1"/>
    <col min="15" max="15" width="10.25" bestFit="1" customWidth="1"/>
    <col min="16" max="16" width="9.25" bestFit="1" customWidth="1"/>
    <col min="17" max="17" width="10.25" bestFit="1" customWidth="1"/>
    <col min="18" max="18" width="9.25" bestFit="1" customWidth="1"/>
    <col min="19" max="19" width="10.25" bestFit="1" customWidth="1"/>
    <col min="20" max="20" width="9.25" bestFit="1" customWidth="1"/>
    <col min="21" max="21" width="11.125" bestFit="1" customWidth="1"/>
    <col min="22" max="24" width="9.25" bestFit="1" customWidth="1"/>
    <col min="25" max="25" width="10.125" bestFit="1" customWidth="1"/>
    <col min="26" max="29" width="9.125" bestFit="1" customWidth="1"/>
    <col min="32" max="33" width="9.125" bestFit="1" customWidth="1"/>
  </cols>
  <sheetData>
    <row r="1" spans="2:33" s="156" customFormat="1" ht="39.950000000000003" customHeight="1" thickBot="1">
      <c r="B1" s="440" t="s">
        <v>564</v>
      </c>
      <c r="C1" s="439"/>
      <c r="D1" s="439"/>
      <c r="E1" s="439"/>
      <c r="F1" s="438"/>
      <c r="G1" s="438"/>
      <c r="H1" s="438"/>
      <c r="I1" s="438"/>
      <c r="J1" s="438"/>
      <c r="K1" s="438"/>
      <c r="L1" s="438"/>
      <c r="M1" s="438"/>
      <c r="N1" s="438"/>
      <c r="O1" s="438"/>
      <c r="P1" s="438"/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438"/>
      <c r="AD1" s="438"/>
      <c r="AE1" s="438"/>
      <c r="AF1" s="438"/>
      <c r="AG1" s="437"/>
    </row>
    <row r="2" spans="2:33" s="156" customFormat="1" ht="19.5" thickTop="1">
      <c r="B2" s="365"/>
      <c r="C2" s="365"/>
      <c r="D2" s="365"/>
      <c r="E2" s="365"/>
    </row>
    <row r="3" spans="2:33" s="156" customFormat="1">
      <c r="B3" s="365"/>
      <c r="C3" s="365"/>
      <c r="D3" s="365"/>
      <c r="E3" s="365"/>
    </row>
    <row r="4" spans="2:33" s="156" customFormat="1">
      <c r="B4" s="157" t="s">
        <v>563</v>
      </c>
      <c r="C4" s="365"/>
      <c r="D4" s="365"/>
      <c r="E4" s="365"/>
    </row>
    <row r="5" spans="2:33" s="156" customFormat="1">
      <c r="B5" s="157" t="s">
        <v>562</v>
      </c>
      <c r="C5" s="365"/>
      <c r="D5" s="365"/>
      <c r="E5" s="365"/>
    </row>
    <row r="6" spans="2:33" s="156" customFormat="1">
      <c r="B6" s="645" t="s">
        <v>106</v>
      </c>
      <c r="C6" s="646"/>
      <c r="D6" s="646"/>
      <c r="E6" s="646"/>
      <c r="F6" s="658" t="s">
        <v>561</v>
      </c>
      <c r="G6" s="658"/>
      <c r="H6" s="658"/>
      <c r="I6" s="658"/>
      <c r="J6" s="658"/>
      <c r="K6" s="658"/>
      <c r="L6" s="658"/>
      <c r="M6" s="658"/>
      <c r="N6" s="658"/>
      <c r="O6" s="658"/>
      <c r="P6" s="658"/>
      <c r="Q6" s="658"/>
      <c r="R6" s="658"/>
      <c r="S6" s="658"/>
      <c r="T6" s="658"/>
      <c r="U6" s="658"/>
      <c r="V6" s="658"/>
      <c r="W6" s="658"/>
      <c r="X6" s="658" t="s">
        <v>560</v>
      </c>
      <c r="Y6" s="658"/>
      <c r="Z6" s="658"/>
      <c r="AA6" s="658"/>
      <c r="AB6" s="658"/>
      <c r="AC6" s="658"/>
      <c r="AD6" s="658"/>
      <c r="AE6" s="658"/>
      <c r="AF6" s="658"/>
      <c r="AG6" s="658"/>
    </row>
    <row r="7" spans="2:33" s="156" customFormat="1">
      <c r="B7" s="648"/>
      <c r="C7" s="649"/>
      <c r="D7" s="649"/>
      <c r="E7" s="649"/>
      <c r="F7" s="658" t="s">
        <v>559</v>
      </c>
      <c r="G7" s="658"/>
      <c r="H7" s="658" t="s">
        <v>558</v>
      </c>
      <c r="I7" s="658"/>
      <c r="J7" s="658"/>
      <c r="K7" s="658"/>
      <c r="L7" s="658"/>
      <c r="M7" s="658"/>
      <c r="N7" s="658"/>
      <c r="O7" s="658"/>
      <c r="P7" s="658"/>
      <c r="Q7" s="658"/>
      <c r="R7" s="658"/>
      <c r="S7" s="658"/>
      <c r="T7" s="658"/>
      <c r="U7" s="658"/>
      <c r="V7" s="658" t="s">
        <v>557</v>
      </c>
      <c r="W7" s="658"/>
      <c r="X7" s="658" t="s">
        <v>559</v>
      </c>
      <c r="Y7" s="658"/>
      <c r="Z7" s="659" t="s">
        <v>558</v>
      </c>
      <c r="AA7" s="660"/>
      <c r="AB7" s="660"/>
      <c r="AC7" s="660"/>
      <c r="AD7" s="660"/>
      <c r="AE7" s="661"/>
      <c r="AF7" s="658" t="s">
        <v>557</v>
      </c>
      <c r="AG7" s="658"/>
    </row>
    <row r="8" spans="2:33" s="156" customFormat="1">
      <c r="B8" s="648"/>
      <c r="C8" s="649"/>
      <c r="D8" s="649"/>
      <c r="E8" s="649"/>
      <c r="F8" s="658"/>
      <c r="G8" s="658"/>
      <c r="H8" s="658" t="s">
        <v>445</v>
      </c>
      <c r="I8" s="658"/>
      <c r="J8" s="658" t="s">
        <v>552</v>
      </c>
      <c r="K8" s="658"/>
      <c r="L8" s="658" t="s">
        <v>551</v>
      </c>
      <c r="M8" s="658"/>
      <c r="N8" s="658" t="s">
        <v>556</v>
      </c>
      <c r="O8" s="658"/>
      <c r="P8" s="658" t="s">
        <v>555</v>
      </c>
      <c r="Q8" s="658"/>
      <c r="R8" s="658" t="s">
        <v>554</v>
      </c>
      <c r="S8" s="658"/>
      <c r="T8" s="658" t="s">
        <v>553</v>
      </c>
      <c r="U8" s="658"/>
      <c r="V8" s="658"/>
      <c r="W8" s="658"/>
      <c r="X8" s="658"/>
      <c r="Y8" s="658"/>
      <c r="Z8" s="658" t="s">
        <v>445</v>
      </c>
      <c r="AA8" s="658"/>
      <c r="AB8" s="658" t="s">
        <v>552</v>
      </c>
      <c r="AC8" s="658"/>
      <c r="AD8" s="658" t="s">
        <v>551</v>
      </c>
      <c r="AE8" s="658"/>
      <c r="AF8" s="658"/>
      <c r="AG8" s="658"/>
    </row>
    <row r="9" spans="2:33" s="156" customFormat="1">
      <c r="B9" s="648"/>
      <c r="C9" s="649"/>
      <c r="D9" s="649"/>
      <c r="E9" s="649"/>
      <c r="F9" s="194" t="s">
        <v>550</v>
      </c>
      <c r="G9" s="194" t="s">
        <v>548</v>
      </c>
      <c r="H9" s="194" t="s">
        <v>550</v>
      </c>
      <c r="I9" s="194" t="s">
        <v>548</v>
      </c>
      <c r="J9" s="194" t="s">
        <v>550</v>
      </c>
      <c r="K9" s="194" t="s">
        <v>548</v>
      </c>
      <c r="L9" s="194" t="s">
        <v>549</v>
      </c>
      <c r="M9" s="194" t="s">
        <v>548</v>
      </c>
      <c r="N9" s="194" t="s">
        <v>549</v>
      </c>
      <c r="O9" s="194" t="s">
        <v>548</v>
      </c>
      <c r="P9" s="194" t="s">
        <v>549</v>
      </c>
      <c r="Q9" s="194" t="s">
        <v>548</v>
      </c>
      <c r="R9" s="194" t="s">
        <v>549</v>
      </c>
      <c r="S9" s="194" t="s">
        <v>548</v>
      </c>
      <c r="T9" s="373" t="s">
        <v>549</v>
      </c>
      <c r="U9" s="373" t="s">
        <v>548</v>
      </c>
      <c r="V9" s="373" t="s">
        <v>549</v>
      </c>
      <c r="W9" s="373" t="s">
        <v>548</v>
      </c>
      <c r="X9" s="373" t="s">
        <v>550</v>
      </c>
      <c r="Y9" s="373" t="s">
        <v>548</v>
      </c>
      <c r="Z9" s="373" t="s">
        <v>550</v>
      </c>
      <c r="AA9" s="373" t="s">
        <v>548</v>
      </c>
      <c r="AB9" s="373" t="s">
        <v>550</v>
      </c>
      <c r="AC9" s="373" t="s">
        <v>548</v>
      </c>
      <c r="AD9" s="194" t="s">
        <v>549</v>
      </c>
      <c r="AE9" s="194" t="s">
        <v>548</v>
      </c>
      <c r="AF9" s="373" t="s">
        <v>549</v>
      </c>
      <c r="AG9" s="373" t="s">
        <v>548</v>
      </c>
    </row>
    <row r="10" spans="2:33" s="156" customFormat="1">
      <c r="B10" s="601" t="s">
        <v>519</v>
      </c>
      <c r="C10" s="602"/>
      <c r="D10" s="602"/>
      <c r="E10" s="602"/>
      <c r="F10" s="193"/>
      <c r="G10" s="192"/>
      <c r="H10" s="193"/>
      <c r="I10" s="192"/>
      <c r="J10" s="193"/>
      <c r="K10" s="192"/>
      <c r="L10" s="193"/>
      <c r="M10" s="192"/>
      <c r="N10" s="193"/>
      <c r="O10" s="192"/>
      <c r="P10" s="193"/>
      <c r="Q10" s="192"/>
      <c r="R10" s="193"/>
      <c r="S10" s="192"/>
      <c r="T10" s="193"/>
      <c r="U10" s="192"/>
      <c r="V10" s="193"/>
      <c r="W10" s="192"/>
      <c r="X10" s="193"/>
      <c r="Y10" s="192"/>
      <c r="Z10" s="193"/>
      <c r="AA10" s="192"/>
      <c r="AB10" s="193"/>
      <c r="AC10" s="192"/>
      <c r="AD10" s="192"/>
      <c r="AE10" s="192"/>
      <c r="AF10" s="193"/>
      <c r="AG10" s="192"/>
    </row>
    <row r="11" spans="2:33" s="156" customFormat="1">
      <c r="B11" s="364" t="s">
        <v>411</v>
      </c>
      <c r="C11" s="365">
        <v>61</v>
      </c>
      <c r="D11" s="657">
        <v>1986</v>
      </c>
      <c r="E11" s="650"/>
      <c r="F11" s="179">
        <v>170</v>
      </c>
      <c r="G11" s="178">
        <v>464.49</v>
      </c>
      <c r="H11" s="179">
        <v>158</v>
      </c>
      <c r="I11" s="178">
        <v>457.79</v>
      </c>
      <c r="J11" s="179">
        <v>150</v>
      </c>
      <c r="K11" s="178">
        <v>267.05</v>
      </c>
      <c r="L11" s="179">
        <v>4</v>
      </c>
      <c r="M11" s="178">
        <v>33.200000000000003</v>
      </c>
      <c r="N11" s="179">
        <v>2</v>
      </c>
      <c r="O11" s="178">
        <v>37.86</v>
      </c>
      <c r="P11" s="179" t="s">
        <v>188</v>
      </c>
      <c r="Q11" s="178" t="s">
        <v>188</v>
      </c>
      <c r="R11" s="179">
        <v>2</v>
      </c>
      <c r="S11" s="178">
        <v>119.68</v>
      </c>
      <c r="T11" s="179" t="s">
        <v>188</v>
      </c>
      <c r="U11" s="178" t="s">
        <v>188</v>
      </c>
      <c r="V11" s="179">
        <v>12</v>
      </c>
      <c r="W11" s="178">
        <v>6.7</v>
      </c>
      <c r="X11" s="179">
        <v>107</v>
      </c>
      <c r="Y11" s="178">
        <v>40.31</v>
      </c>
      <c r="Z11" s="179">
        <v>82</v>
      </c>
      <c r="AA11" s="178">
        <v>35.31</v>
      </c>
      <c r="AB11" s="179">
        <v>82</v>
      </c>
      <c r="AC11" s="178">
        <v>35.31</v>
      </c>
      <c r="AD11" s="178" t="s">
        <v>188</v>
      </c>
      <c r="AE11" s="178" t="s">
        <v>188</v>
      </c>
      <c r="AF11" s="179">
        <v>25</v>
      </c>
      <c r="AG11" s="178">
        <v>5</v>
      </c>
    </row>
    <row r="12" spans="2:33" s="156" customFormat="1">
      <c r="B12" s="364"/>
      <c r="C12" s="365">
        <v>62</v>
      </c>
      <c r="D12" s="657">
        <v>1987</v>
      </c>
      <c r="E12" s="650"/>
      <c r="F12" s="179">
        <v>163</v>
      </c>
      <c r="G12" s="178">
        <v>434.76</v>
      </c>
      <c r="H12" s="179">
        <v>151</v>
      </c>
      <c r="I12" s="178">
        <v>428.06</v>
      </c>
      <c r="J12" s="179">
        <v>144</v>
      </c>
      <c r="K12" s="178">
        <v>247.31</v>
      </c>
      <c r="L12" s="179">
        <v>3</v>
      </c>
      <c r="M12" s="178">
        <v>23.21</v>
      </c>
      <c r="N12" s="179">
        <v>2</v>
      </c>
      <c r="O12" s="178">
        <v>37.86</v>
      </c>
      <c r="P12" s="179" t="s">
        <v>188</v>
      </c>
      <c r="Q12" s="178" t="s">
        <v>188</v>
      </c>
      <c r="R12" s="179">
        <v>2</v>
      </c>
      <c r="S12" s="178">
        <v>119.68</v>
      </c>
      <c r="T12" s="179" t="s">
        <v>188</v>
      </c>
      <c r="U12" s="178" t="s">
        <v>188</v>
      </c>
      <c r="V12" s="179">
        <v>12</v>
      </c>
      <c r="W12" s="178">
        <v>6.7</v>
      </c>
      <c r="X12" s="179">
        <v>102</v>
      </c>
      <c r="Y12" s="178">
        <v>36.799999999999997</v>
      </c>
      <c r="Z12" s="179">
        <v>76</v>
      </c>
      <c r="AA12" s="178">
        <v>31.6</v>
      </c>
      <c r="AB12" s="179">
        <v>76</v>
      </c>
      <c r="AC12" s="178">
        <v>31.6</v>
      </c>
      <c r="AD12" s="178" t="s">
        <v>188</v>
      </c>
      <c r="AE12" s="178" t="s">
        <v>188</v>
      </c>
      <c r="AF12" s="179">
        <v>26</v>
      </c>
      <c r="AG12" s="178">
        <v>5.2</v>
      </c>
    </row>
    <row r="13" spans="2:33" s="156" customFormat="1">
      <c r="B13" s="364"/>
      <c r="C13" s="365">
        <v>63</v>
      </c>
      <c r="D13" s="657">
        <v>1988</v>
      </c>
      <c r="E13" s="650"/>
      <c r="F13" s="179">
        <v>161</v>
      </c>
      <c r="G13" s="178">
        <v>430.25</v>
      </c>
      <c r="H13" s="179">
        <v>157</v>
      </c>
      <c r="I13" s="178">
        <v>427.45</v>
      </c>
      <c r="J13" s="179">
        <v>150</v>
      </c>
      <c r="K13" s="178">
        <v>246.7</v>
      </c>
      <c r="L13" s="179">
        <v>3</v>
      </c>
      <c r="M13" s="178">
        <v>23.21</v>
      </c>
      <c r="N13" s="179">
        <v>2</v>
      </c>
      <c r="O13" s="178">
        <v>37.86</v>
      </c>
      <c r="P13" s="179" t="s">
        <v>188</v>
      </c>
      <c r="Q13" s="178" t="s">
        <v>188</v>
      </c>
      <c r="R13" s="179">
        <v>2</v>
      </c>
      <c r="S13" s="178">
        <v>119.68</v>
      </c>
      <c r="T13" s="179" t="s">
        <v>188</v>
      </c>
      <c r="U13" s="178" t="s">
        <v>188</v>
      </c>
      <c r="V13" s="179">
        <v>4</v>
      </c>
      <c r="W13" s="178">
        <v>2.8</v>
      </c>
      <c r="X13" s="179">
        <v>97</v>
      </c>
      <c r="Y13" s="178">
        <v>35.32</v>
      </c>
      <c r="Z13" s="179">
        <v>76</v>
      </c>
      <c r="AA13" s="178">
        <v>31.119999999999997</v>
      </c>
      <c r="AB13" s="179">
        <v>76</v>
      </c>
      <c r="AC13" s="178">
        <v>31.119999999999997</v>
      </c>
      <c r="AD13" s="178" t="s">
        <v>188</v>
      </c>
      <c r="AE13" s="178" t="s">
        <v>188</v>
      </c>
      <c r="AF13" s="179">
        <v>21</v>
      </c>
      <c r="AG13" s="178">
        <v>4.2</v>
      </c>
    </row>
    <row r="14" spans="2:33" s="156" customFormat="1">
      <c r="B14" s="364" t="s">
        <v>87</v>
      </c>
      <c r="C14" s="365">
        <v>1</v>
      </c>
      <c r="D14" s="657">
        <v>1989</v>
      </c>
      <c r="E14" s="650"/>
      <c r="F14" s="179">
        <v>162</v>
      </c>
      <c r="G14" s="178">
        <v>427.34</v>
      </c>
      <c r="H14" s="179">
        <v>158</v>
      </c>
      <c r="I14" s="178">
        <v>424.54</v>
      </c>
      <c r="J14" s="179">
        <v>150</v>
      </c>
      <c r="K14" s="178">
        <v>237.3</v>
      </c>
      <c r="L14" s="179">
        <v>4</v>
      </c>
      <c r="M14" s="178">
        <v>29.7</v>
      </c>
      <c r="N14" s="179">
        <v>2</v>
      </c>
      <c r="O14" s="178">
        <v>37.840000000000003</v>
      </c>
      <c r="P14" s="179" t="s">
        <v>188</v>
      </c>
      <c r="Q14" s="178" t="s">
        <v>188</v>
      </c>
      <c r="R14" s="179">
        <v>2</v>
      </c>
      <c r="S14" s="178">
        <v>119.68</v>
      </c>
      <c r="T14" s="179" t="s">
        <v>188</v>
      </c>
      <c r="U14" s="178" t="s">
        <v>188</v>
      </c>
      <c r="V14" s="179">
        <v>4</v>
      </c>
      <c r="W14" s="178">
        <v>2.8</v>
      </c>
      <c r="X14" s="179">
        <v>99</v>
      </c>
      <c r="Y14" s="178">
        <v>34.71</v>
      </c>
      <c r="Z14" s="179">
        <v>73</v>
      </c>
      <c r="AA14" s="178">
        <v>29.91</v>
      </c>
      <c r="AB14" s="179">
        <v>75</v>
      </c>
      <c r="AC14" s="178">
        <v>29.91</v>
      </c>
      <c r="AD14" s="178" t="s">
        <v>188</v>
      </c>
      <c r="AE14" s="178" t="s">
        <v>188</v>
      </c>
      <c r="AF14" s="179">
        <v>24</v>
      </c>
      <c r="AG14" s="178">
        <v>4.8</v>
      </c>
    </row>
    <row r="15" spans="2:33" s="156" customFormat="1">
      <c r="B15" s="357"/>
      <c r="C15" s="365">
        <v>2</v>
      </c>
      <c r="D15" s="657">
        <v>1990</v>
      </c>
      <c r="E15" s="650"/>
      <c r="F15" s="179">
        <v>166</v>
      </c>
      <c r="G15" s="178">
        <v>428.43</v>
      </c>
      <c r="H15" s="179">
        <v>162</v>
      </c>
      <c r="I15" s="178">
        <v>425.63</v>
      </c>
      <c r="J15" s="179">
        <v>155</v>
      </c>
      <c r="K15" s="178">
        <v>245.72</v>
      </c>
      <c r="L15" s="179">
        <v>3</v>
      </c>
      <c r="M15" s="178">
        <v>22.37</v>
      </c>
      <c r="N15" s="179">
        <v>2</v>
      </c>
      <c r="O15" s="178">
        <v>37.86</v>
      </c>
      <c r="P15" s="179" t="s">
        <v>188</v>
      </c>
      <c r="Q15" s="178" t="s">
        <v>188</v>
      </c>
      <c r="R15" s="179">
        <v>2</v>
      </c>
      <c r="S15" s="178">
        <v>119.68</v>
      </c>
      <c r="T15" s="179" t="s">
        <v>188</v>
      </c>
      <c r="U15" s="178" t="s">
        <v>188</v>
      </c>
      <c r="V15" s="179">
        <v>4</v>
      </c>
      <c r="W15" s="178">
        <v>2.8</v>
      </c>
      <c r="X15" s="179">
        <v>81</v>
      </c>
      <c r="Y15" s="178">
        <v>28.04</v>
      </c>
      <c r="Z15" s="179">
        <v>60</v>
      </c>
      <c r="AA15" s="178">
        <v>23.84</v>
      </c>
      <c r="AB15" s="179">
        <v>60</v>
      </c>
      <c r="AC15" s="178">
        <v>23.84</v>
      </c>
      <c r="AD15" s="178" t="s">
        <v>188</v>
      </c>
      <c r="AE15" s="178" t="s">
        <v>188</v>
      </c>
      <c r="AF15" s="179">
        <v>21</v>
      </c>
      <c r="AG15" s="178">
        <v>4.1999999999999993</v>
      </c>
    </row>
    <row r="16" spans="2:33" s="156" customFormat="1">
      <c r="B16" s="357"/>
      <c r="C16" s="365">
        <v>3</v>
      </c>
      <c r="D16" s="657">
        <v>1991</v>
      </c>
      <c r="E16" s="650"/>
      <c r="F16" s="179">
        <v>163</v>
      </c>
      <c r="G16" s="178">
        <v>305.82</v>
      </c>
      <c r="H16" s="179">
        <v>161</v>
      </c>
      <c r="I16" s="178">
        <v>303.62</v>
      </c>
      <c r="J16" s="179">
        <v>156</v>
      </c>
      <c r="K16" s="178">
        <v>243.39</v>
      </c>
      <c r="L16" s="179">
        <v>3</v>
      </c>
      <c r="M16" s="178">
        <v>22.37</v>
      </c>
      <c r="N16" s="179">
        <v>2</v>
      </c>
      <c r="O16" s="178">
        <v>37.86</v>
      </c>
      <c r="P16" s="179" t="s">
        <v>188</v>
      </c>
      <c r="Q16" s="178" t="s">
        <v>188</v>
      </c>
      <c r="R16" s="179" t="s">
        <v>188</v>
      </c>
      <c r="S16" s="178" t="s">
        <v>188</v>
      </c>
      <c r="T16" s="179" t="s">
        <v>188</v>
      </c>
      <c r="U16" s="178" t="s">
        <v>188</v>
      </c>
      <c r="V16" s="179">
        <v>2</v>
      </c>
      <c r="W16" s="178">
        <v>2.2000000000000002</v>
      </c>
      <c r="X16" s="179">
        <v>74</v>
      </c>
      <c r="Y16" s="178">
        <v>26.240000000000002</v>
      </c>
      <c r="Z16" s="179">
        <v>60</v>
      </c>
      <c r="AA16" s="178">
        <v>23.439999999999998</v>
      </c>
      <c r="AB16" s="179">
        <v>60</v>
      </c>
      <c r="AC16" s="178">
        <v>23.439999999999998</v>
      </c>
      <c r="AD16" s="178" t="s">
        <v>188</v>
      </c>
      <c r="AE16" s="178" t="s">
        <v>188</v>
      </c>
      <c r="AF16" s="179">
        <v>14</v>
      </c>
      <c r="AG16" s="178">
        <v>2.8</v>
      </c>
    </row>
    <row r="17" spans="2:33" s="156" customFormat="1">
      <c r="B17" s="357"/>
      <c r="C17" s="365">
        <v>4</v>
      </c>
      <c r="D17" s="657">
        <v>1992</v>
      </c>
      <c r="E17" s="650"/>
      <c r="F17" s="179">
        <v>161</v>
      </c>
      <c r="G17" s="178">
        <v>301.45</v>
      </c>
      <c r="H17" s="179">
        <v>161</v>
      </c>
      <c r="I17" s="178">
        <v>301.45</v>
      </c>
      <c r="J17" s="179">
        <v>156</v>
      </c>
      <c r="K17" s="178">
        <v>241.22</v>
      </c>
      <c r="L17" s="179">
        <v>3</v>
      </c>
      <c r="M17" s="178">
        <v>22.37</v>
      </c>
      <c r="N17" s="179">
        <v>2</v>
      </c>
      <c r="O17" s="178">
        <v>37.86</v>
      </c>
      <c r="P17" s="179" t="s">
        <v>188</v>
      </c>
      <c r="Q17" s="178" t="s">
        <v>188</v>
      </c>
      <c r="R17" s="179" t="s">
        <v>188</v>
      </c>
      <c r="S17" s="178" t="s">
        <v>188</v>
      </c>
      <c r="T17" s="179" t="s">
        <v>188</v>
      </c>
      <c r="U17" s="178" t="s">
        <v>188</v>
      </c>
      <c r="V17" s="179" t="s">
        <v>188</v>
      </c>
      <c r="W17" s="178" t="s">
        <v>188</v>
      </c>
      <c r="X17" s="179">
        <v>75</v>
      </c>
      <c r="Y17" s="178">
        <v>26.44</v>
      </c>
      <c r="Z17" s="179">
        <v>61</v>
      </c>
      <c r="AA17" s="178">
        <v>23.64</v>
      </c>
      <c r="AB17" s="179">
        <v>61</v>
      </c>
      <c r="AC17" s="178">
        <v>23.64</v>
      </c>
      <c r="AD17" s="178" t="s">
        <v>188</v>
      </c>
      <c r="AE17" s="178" t="s">
        <v>188</v>
      </c>
      <c r="AF17" s="179">
        <v>14</v>
      </c>
      <c r="AG17" s="178">
        <v>2.8</v>
      </c>
    </row>
    <row r="18" spans="2:33" s="156" customFormat="1">
      <c r="B18" s="357"/>
      <c r="C18" s="365">
        <v>5</v>
      </c>
      <c r="D18" s="657">
        <v>1993</v>
      </c>
      <c r="E18" s="650"/>
      <c r="F18" s="179">
        <v>157</v>
      </c>
      <c r="G18" s="178">
        <v>294.27999999999997</v>
      </c>
      <c r="H18" s="179">
        <v>157</v>
      </c>
      <c r="I18" s="178">
        <v>294.27999999999997</v>
      </c>
      <c r="J18" s="179">
        <v>152</v>
      </c>
      <c r="K18" s="178">
        <v>234.05</v>
      </c>
      <c r="L18" s="179">
        <v>3</v>
      </c>
      <c r="M18" s="178">
        <v>22.37</v>
      </c>
      <c r="N18" s="179">
        <v>2</v>
      </c>
      <c r="O18" s="178">
        <v>37.86</v>
      </c>
      <c r="P18" s="179" t="s">
        <v>412</v>
      </c>
      <c r="Q18" s="179" t="s">
        <v>412</v>
      </c>
      <c r="R18" s="179" t="s">
        <v>412</v>
      </c>
      <c r="S18" s="179" t="s">
        <v>412</v>
      </c>
      <c r="T18" s="179" t="s">
        <v>412</v>
      </c>
      <c r="U18" s="179" t="s">
        <v>412</v>
      </c>
      <c r="V18" s="179" t="s">
        <v>412</v>
      </c>
      <c r="W18" s="179" t="s">
        <v>412</v>
      </c>
      <c r="X18" s="179">
        <v>68</v>
      </c>
      <c r="Y18" s="178">
        <v>23.08</v>
      </c>
      <c r="Z18" s="179">
        <v>54</v>
      </c>
      <c r="AA18" s="178">
        <v>20.28</v>
      </c>
      <c r="AB18" s="179">
        <v>54</v>
      </c>
      <c r="AC18" s="178">
        <v>20.28</v>
      </c>
      <c r="AD18" s="179" t="s">
        <v>412</v>
      </c>
      <c r="AE18" s="179" t="s">
        <v>412</v>
      </c>
      <c r="AF18" s="179">
        <v>14</v>
      </c>
      <c r="AG18" s="178">
        <v>2.8</v>
      </c>
    </row>
    <row r="19" spans="2:33" s="156" customFormat="1">
      <c r="B19" s="357"/>
      <c r="C19" s="365">
        <v>6</v>
      </c>
      <c r="D19" s="657">
        <v>1994</v>
      </c>
      <c r="E19" s="650"/>
      <c r="F19" s="179">
        <v>158</v>
      </c>
      <c r="G19" s="178">
        <v>304.45999999999998</v>
      </c>
      <c r="H19" s="179">
        <v>158</v>
      </c>
      <c r="I19" s="178">
        <v>304.45999999999998</v>
      </c>
      <c r="J19" s="179">
        <v>152</v>
      </c>
      <c r="K19" s="178">
        <v>234.25</v>
      </c>
      <c r="L19" s="179">
        <v>4</v>
      </c>
      <c r="M19" s="178">
        <v>32.35</v>
      </c>
      <c r="N19" s="179">
        <v>2</v>
      </c>
      <c r="O19" s="178">
        <v>37.86</v>
      </c>
      <c r="P19" s="179" t="s">
        <v>412</v>
      </c>
      <c r="Q19" s="179" t="s">
        <v>412</v>
      </c>
      <c r="R19" s="179" t="s">
        <v>412</v>
      </c>
      <c r="S19" s="179" t="s">
        <v>412</v>
      </c>
      <c r="T19" s="179" t="s">
        <v>412</v>
      </c>
      <c r="U19" s="179" t="s">
        <v>412</v>
      </c>
      <c r="V19" s="179" t="s">
        <v>412</v>
      </c>
      <c r="W19" s="179" t="s">
        <v>412</v>
      </c>
      <c r="X19" s="179">
        <v>72</v>
      </c>
      <c r="Y19" s="178">
        <v>23.81</v>
      </c>
      <c r="Z19" s="179">
        <v>56</v>
      </c>
      <c r="AA19" s="178">
        <v>20.61</v>
      </c>
      <c r="AB19" s="179">
        <v>56</v>
      </c>
      <c r="AC19" s="178">
        <v>20.61</v>
      </c>
      <c r="AD19" s="179" t="s">
        <v>412</v>
      </c>
      <c r="AE19" s="179" t="s">
        <v>412</v>
      </c>
      <c r="AF19" s="179">
        <v>16</v>
      </c>
      <c r="AG19" s="178">
        <v>3.2</v>
      </c>
    </row>
    <row r="20" spans="2:33" s="156" customFormat="1">
      <c r="B20" s="357"/>
      <c r="C20" s="365">
        <v>7</v>
      </c>
      <c r="D20" s="657">
        <v>1995</v>
      </c>
      <c r="E20" s="650"/>
      <c r="F20" s="179">
        <v>149</v>
      </c>
      <c r="G20" s="178">
        <v>290.18</v>
      </c>
      <c r="H20" s="179">
        <v>149</v>
      </c>
      <c r="I20" s="178">
        <v>290.18</v>
      </c>
      <c r="J20" s="179">
        <v>143</v>
      </c>
      <c r="K20" s="178">
        <v>219.97</v>
      </c>
      <c r="L20" s="179">
        <v>4</v>
      </c>
      <c r="M20" s="178">
        <v>32.35</v>
      </c>
      <c r="N20" s="179">
        <v>2</v>
      </c>
      <c r="O20" s="178">
        <v>37.86</v>
      </c>
      <c r="P20" s="179" t="s">
        <v>412</v>
      </c>
      <c r="Q20" s="179" t="s">
        <v>412</v>
      </c>
      <c r="R20" s="179" t="s">
        <v>412</v>
      </c>
      <c r="S20" s="179" t="s">
        <v>412</v>
      </c>
      <c r="T20" s="179" t="s">
        <v>412</v>
      </c>
      <c r="U20" s="179" t="s">
        <v>412</v>
      </c>
      <c r="V20" s="179" t="s">
        <v>412</v>
      </c>
      <c r="W20" s="179" t="s">
        <v>412</v>
      </c>
      <c r="X20" s="179">
        <v>63</v>
      </c>
      <c r="Y20" s="178">
        <v>19.68</v>
      </c>
      <c r="Z20" s="179">
        <v>47</v>
      </c>
      <c r="AA20" s="178">
        <v>16.48</v>
      </c>
      <c r="AB20" s="179">
        <v>47</v>
      </c>
      <c r="AC20" s="178">
        <v>16.48</v>
      </c>
      <c r="AD20" s="179" t="s">
        <v>412</v>
      </c>
      <c r="AE20" s="179" t="s">
        <v>412</v>
      </c>
      <c r="AF20" s="179">
        <v>16</v>
      </c>
      <c r="AG20" s="178">
        <v>3.2</v>
      </c>
    </row>
    <row r="21" spans="2:33" s="156" customFormat="1">
      <c r="B21" s="357"/>
      <c r="C21" s="365">
        <v>8</v>
      </c>
      <c r="D21" s="657">
        <v>1996</v>
      </c>
      <c r="E21" s="650"/>
      <c r="F21" s="179">
        <v>147</v>
      </c>
      <c r="G21" s="178">
        <v>281.92</v>
      </c>
      <c r="H21" s="179">
        <v>147</v>
      </c>
      <c r="I21" s="178">
        <v>281.92</v>
      </c>
      <c r="J21" s="179">
        <v>141</v>
      </c>
      <c r="K21" s="178">
        <v>211.71</v>
      </c>
      <c r="L21" s="179">
        <v>4</v>
      </c>
      <c r="M21" s="178">
        <v>32.35</v>
      </c>
      <c r="N21" s="179">
        <v>2</v>
      </c>
      <c r="O21" s="178">
        <v>37.86</v>
      </c>
      <c r="P21" s="179" t="s">
        <v>412</v>
      </c>
      <c r="Q21" s="179" t="s">
        <v>412</v>
      </c>
      <c r="R21" s="179" t="s">
        <v>412</v>
      </c>
      <c r="S21" s="179" t="s">
        <v>412</v>
      </c>
      <c r="T21" s="179" t="s">
        <v>412</v>
      </c>
      <c r="U21" s="179" t="s">
        <v>412</v>
      </c>
      <c r="V21" s="179" t="s">
        <v>412</v>
      </c>
      <c r="W21" s="179" t="s">
        <v>412</v>
      </c>
      <c r="X21" s="179">
        <v>67</v>
      </c>
      <c r="Y21" s="178">
        <v>20.259999999999998</v>
      </c>
      <c r="Z21" s="179">
        <v>51</v>
      </c>
      <c r="AA21" s="178">
        <v>17.059999999999999</v>
      </c>
      <c r="AB21" s="179">
        <v>51</v>
      </c>
      <c r="AC21" s="178">
        <v>17.059999999999999</v>
      </c>
      <c r="AD21" s="179" t="s">
        <v>412</v>
      </c>
      <c r="AE21" s="179" t="s">
        <v>412</v>
      </c>
      <c r="AF21" s="179">
        <v>16</v>
      </c>
      <c r="AG21" s="178">
        <v>3.2</v>
      </c>
    </row>
    <row r="22" spans="2:33" s="156" customFormat="1">
      <c r="B22" s="357"/>
      <c r="C22" s="365">
        <v>9</v>
      </c>
      <c r="D22" s="657">
        <v>1997</v>
      </c>
      <c r="E22" s="650"/>
      <c r="F22" s="179">
        <v>137</v>
      </c>
      <c r="G22" s="178">
        <v>278.18</v>
      </c>
      <c r="H22" s="179">
        <v>137</v>
      </c>
      <c r="I22" s="178">
        <v>278.18</v>
      </c>
      <c r="J22" s="179">
        <v>130</v>
      </c>
      <c r="K22" s="178">
        <v>201.37</v>
      </c>
      <c r="L22" s="179">
        <v>5</v>
      </c>
      <c r="M22" s="178">
        <v>38.950000000000003</v>
      </c>
      <c r="N22" s="179">
        <v>2</v>
      </c>
      <c r="O22" s="178">
        <v>37.86</v>
      </c>
      <c r="P22" s="179" t="s">
        <v>412</v>
      </c>
      <c r="Q22" s="179" t="s">
        <v>412</v>
      </c>
      <c r="R22" s="179" t="s">
        <v>412</v>
      </c>
      <c r="S22" s="179" t="s">
        <v>412</v>
      </c>
      <c r="T22" s="179" t="s">
        <v>412</v>
      </c>
      <c r="U22" s="179" t="s">
        <v>412</v>
      </c>
      <c r="V22" s="179" t="s">
        <v>412</v>
      </c>
      <c r="W22" s="179" t="s">
        <v>412</v>
      </c>
      <c r="X22" s="179">
        <v>67</v>
      </c>
      <c r="Y22" s="178">
        <v>20.259999999999998</v>
      </c>
      <c r="Z22" s="179">
        <v>51</v>
      </c>
      <c r="AA22" s="178">
        <v>17.059999999999999</v>
      </c>
      <c r="AB22" s="179">
        <v>51</v>
      </c>
      <c r="AC22" s="178">
        <v>17.059999999999999</v>
      </c>
      <c r="AD22" s="179" t="s">
        <v>412</v>
      </c>
      <c r="AE22" s="179" t="s">
        <v>412</v>
      </c>
      <c r="AF22" s="179">
        <v>16</v>
      </c>
      <c r="AG22" s="178">
        <v>3.2</v>
      </c>
    </row>
    <row r="23" spans="2:33" s="156" customFormat="1">
      <c r="B23" s="357"/>
      <c r="C23" s="365">
        <v>10</v>
      </c>
      <c r="D23" s="657">
        <v>1998</v>
      </c>
      <c r="E23" s="650"/>
      <c r="F23" s="179">
        <v>135</v>
      </c>
      <c r="G23" s="178">
        <v>270.88</v>
      </c>
      <c r="H23" s="179">
        <v>135</v>
      </c>
      <c r="I23" s="178">
        <v>270.88</v>
      </c>
      <c r="J23" s="179">
        <v>129</v>
      </c>
      <c r="K23" s="178">
        <v>200.67</v>
      </c>
      <c r="L23" s="179">
        <v>4</v>
      </c>
      <c r="M23" s="178">
        <v>32.35</v>
      </c>
      <c r="N23" s="179">
        <v>2</v>
      </c>
      <c r="O23" s="178">
        <v>37.86</v>
      </c>
      <c r="P23" s="179" t="s">
        <v>412</v>
      </c>
      <c r="Q23" s="179" t="s">
        <v>412</v>
      </c>
      <c r="R23" s="179" t="s">
        <v>412</v>
      </c>
      <c r="S23" s="179" t="s">
        <v>412</v>
      </c>
      <c r="T23" s="179" t="s">
        <v>412</v>
      </c>
      <c r="U23" s="179" t="s">
        <v>412</v>
      </c>
      <c r="V23" s="179" t="s">
        <v>412</v>
      </c>
      <c r="W23" s="179" t="s">
        <v>412</v>
      </c>
      <c r="X23" s="179">
        <v>65</v>
      </c>
      <c r="Y23" s="178">
        <v>19.39</v>
      </c>
      <c r="Z23" s="179">
        <v>48</v>
      </c>
      <c r="AA23" s="178">
        <v>15.989999999999998</v>
      </c>
      <c r="AB23" s="179">
        <v>48</v>
      </c>
      <c r="AC23" s="178">
        <v>15.989999999999998</v>
      </c>
      <c r="AD23" s="179" t="s">
        <v>412</v>
      </c>
      <c r="AE23" s="179" t="s">
        <v>412</v>
      </c>
      <c r="AF23" s="179">
        <v>17</v>
      </c>
      <c r="AG23" s="178">
        <v>3.4</v>
      </c>
    </row>
    <row r="24" spans="2:33" s="156" customFormat="1">
      <c r="B24" s="357"/>
      <c r="C24" s="365">
        <v>11</v>
      </c>
      <c r="D24" s="657">
        <v>1999</v>
      </c>
      <c r="E24" s="650"/>
      <c r="F24" s="179">
        <v>137</v>
      </c>
      <c r="G24" s="178">
        <v>282</v>
      </c>
      <c r="H24" s="179">
        <v>137</v>
      </c>
      <c r="I24" s="178">
        <v>282</v>
      </c>
      <c r="J24" s="179">
        <v>130</v>
      </c>
      <c r="K24" s="178">
        <v>202.07</v>
      </c>
      <c r="L24" s="179">
        <v>5</v>
      </c>
      <c r="M24" s="178">
        <v>42.07</v>
      </c>
      <c r="N24" s="179">
        <v>2</v>
      </c>
      <c r="O24" s="178">
        <v>37.86</v>
      </c>
      <c r="P24" s="179" t="s">
        <v>412</v>
      </c>
      <c r="Q24" s="179" t="s">
        <v>412</v>
      </c>
      <c r="R24" s="179" t="s">
        <v>412</v>
      </c>
      <c r="S24" s="179" t="s">
        <v>412</v>
      </c>
      <c r="T24" s="179" t="s">
        <v>412</v>
      </c>
      <c r="U24" s="179" t="s">
        <v>412</v>
      </c>
      <c r="V24" s="179" t="s">
        <v>412</v>
      </c>
      <c r="W24" s="179" t="s">
        <v>412</v>
      </c>
      <c r="X24" s="179">
        <v>54</v>
      </c>
      <c r="Y24" s="178">
        <v>16.11</v>
      </c>
      <c r="Z24" s="179">
        <v>44</v>
      </c>
      <c r="AA24" s="178">
        <v>14.11</v>
      </c>
      <c r="AB24" s="179">
        <v>44</v>
      </c>
      <c r="AC24" s="178">
        <v>14.11</v>
      </c>
      <c r="AD24" s="179" t="s">
        <v>412</v>
      </c>
      <c r="AE24" s="179" t="s">
        <v>412</v>
      </c>
      <c r="AF24" s="179">
        <v>10</v>
      </c>
      <c r="AG24" s="178">
        <v>2</v>
      </c>
    </row>
    <row r="25" spans="2:33" s="156" customFormat="1">
      <c r="B25" s="357"/>
      <c r="C25" s="365">
        <v>12</v>
      </c>
      <c r="D25" s="657">
        <v>2000</v>
      </c>
      <c r="E25" s="650"/>
      <c r="F25" s="179">
        <v>135</v>
      </c>
      <c r="G25" s="178">
        <v>285.18</v>
      </c>
      <c r="H25" s="179">
        <v>135</v>
      </c>
      <c r="I25" s="178">
        <v>285.18</v>
      </c>
      <c r="J25" s="179">
        <v>127</v>
      </c>
      <c r="K25" s="178">
        <v>197.39</v>
      </c>
      <c r="L25" s="179">
        <v>6</v>
      </c>
      <c r="M25" s="178">
        <v>49.93</v>
      </c>
      <c r="N25" s="179">
        <v>2</v>
      </c>
      <c r="O25" s="178">
        <v>37.86</v>
      </c>
      <c r="P25" s="179" t="s">
        <v>412</v>
      </c>
      <c r="Q25" s="179" t="s">
        <v>412</v>
      </c>
      <c r="R25" s="179" t="s">
        <v>412</v>
      </c>
      <c r="S25" s="179" t="s">
        <v>412</v>
      </c>
      <c r="T25" s="179" t="s">
        <v>412</v>
      </c>
      <c r="U25" s="179" t="s">
        <v>412</v>
      </c>
      <c r="V25" s="179" t="s">
        <v>412</v>
      </c>
      <c r="W25" s="179" t="s">
        <v>412</v>
      </c>
      <c r="X25" s="179">
        <v>54</v>
      </c>
      <c r="Y25" s="178">
        <v>16.11</v>
      </c>
      <c r="Z25" s="179">
        <v>44</v>
      </c>
      <c r="AA25" s="178">
        <v>14.11</v>
      </c>
      <c r="AB25" s="179">
        <v>44</v>
      </c>
      <c r="AC25" s="178">
        <v>14.11</v>
      </c>
      <c r="AD25" s="179" t="s">
        <v>412</v>
      </c>
      <c r="AE25" s="179" t="s">
        <v>412</v>
      </c>
      <c r="AF25" s="179">
        <v>10</v>
      </c>
      <c r="AG25" s="178">
        <v>2</v>
      </c>
    </row>
    <row r="26" spans="2:33" s="156" customFormat="1">
      <c r="B26" s="364"/>
      <c r="C26" s="365">
        <v>13</v>
      </c>
      <c r="D26" s="657">
        <v>2001</v>
      </c>
      <c r="E26" s="650"/>
      <c r="F26" s="179">
        <v>132</v>
      </c>
      <c r="G26" s="178">
        <v>277.72000000000003</v>
      </c>
      <c r="H26" s="179">
        <v>132</v>
      </c>
      <c r="I26" s="178">
        <v>277.72000000000003</v>
      </c>
      <c r="J26" s="179">
        <v>124</v>
      </c>
      <c r="K26" s="178">
        <v>189.93</v>
      </c>
      <c r="L26" s="179">
        <v>6</v>
      </c>
      <c r="M26" s="178">
        <v>49.93</v>
      </c>
      <c r="N26" s="179">
        <v>2</v>
      </c>
      <c r="O26" s="178">
        <v>37.86</v>
      </c>
      <c r="P26" s="179" t="s">
        <v>412</v>
      </c>
      <c r="Q26" s="179" t="s">
        <v>412</v>
      </c>
      <c r="R26" s="179" t="s">
        <v>412</v>
      </c>
      <c r="S26" s="179" t="s">
        <v>412</v>
      </c>
      <c r="T26" s="179" t="s">
        <v>412</v>
      </c>
      <c r="U26" s="179" t="s">
        <v>412</v>
      </c>
      <c r="V26" s="179" t="s">
        <v>412</v>
      </c>
      <c r="W26" s="179" t="s">
        <v>412</v>
      </c>
      <c r="X26" s="179">
        <v>56</v>
      </c>
      <c r="Y26" s="178">
        <v>16.329999999999998</v>
      </c>
      <c r="Z26" s="179">
        <v>41</v>
      </c>
      <c r="AA26" s="178">
        <v>13.329999999999998</v>
      </c>
      <c r="AB26" s="179">
        <v>41</v>
      </c>
      <c r="AC26" s="178">
        <v>13.329999999999998</v>
      </c>
      <c r="AD26" s="179" t="s">
        <v>412</v>
      </c>
      <c r="AE26" s="179" t="s">
        <v>412</v>
      </c>
      <c r="AF26" s="179">
        <v>15</v>
      </c>
      <c r="AG26" s="178">
        <v>3</v>
      </c>
    </row>
    <row r="27" spans="2:33" s="156" customFormat="1">
      <c r="B27" s="364"/>
      <c r="C27" s="365">
        <v>14</v>
      </c>
      <c r="D27" s="657">
        <v>2002</v>
      </c>
      <c r="E27" s="650"/>
      <c r="F27" s="179">
        <v>134</v>
      </c>
      <c r="G27" s="178">
        <v>281.79000000000002</v>
      </c>
      <c r="H27" s="179">
        <v>134</v>
      </c>
      <c r="I27" s="178">
        <v>281.79000000000002</v>
      </c>
      <c r="J27" s="179">
        <v>126</v>
      </c>
      <c r="K27" s="178">
        <v>194</v>
      </c>
      <c r="L27" s="179">
        <v>6</v>
      </c>
      <c r="M27" s="178">
        <v>49.93</v>
      </c>
      <c r="N27" s="179">
        <v>2</v>
      </c>
      <c r="O27" s="178">
        <v>37.86</v>
      </c>
      <c r="P27" s="179" t="s">
        <v>412</v>
      </c>
      <c r="Q27" s="179" t="s">
        <v>412</v>
      </c>
      <c r="R27" s="179" t="s">
        <v>412</v>
      </c>
      <c r="S27" s="179" t="s">
        <v>412</v>
      </c>
      <c r="T27" s="179" t="s">
        <v>412</v>
      </c>
      <c r="U27" s="179" t="s">
        <v>412</v>
      </c>
      <c r="V27" s="179" t="s">
        <v>412</v>
      </c>
      <c r="W27" s="179" t="s">
        <v>412</v>
      </c>
      <c r="X27" s="179">
        <v>55</v>
      </c>
      <c r="Y27" s="178">
        <v>16.03</v>
      </c>
      <c r="Z27" s="179">
        <v>42</v>
      </c>
      <c r="AA27" s="178">
        <v>13.43</v>
      </c>
      <c r="AB27" s="179">
        <v>42</v>
      </c>
      <c r="AC27" s="178">
        <v>13.43</v>
      </c>
      <c r="AD27" s="179" t="s">
        <v>412</v>
      </c>
      <c r="AE27" s="179" t="s">
        <v>412</v>
      </c>
      <c r="AF27" s="179">
        <v>13</v>
      </c>
      <c r="AG27" s="178">
        <v>2.6</v>
      </c>
    </row>
    <row r="28" spans="2:33" s="156" customFormat="1">
      <c r="B28" s="364"/>
      <c r="C28" s="365">
        <v>15</v>
      </c>
      <c r="D28" s="657">
        <v>2003</v>
      </c>
      <c r="E28" s="650"/>
      <c r="F28" s="179">
        <v>134</v>
      </c>
      <c r="G28" s="178">
        <v>292.33</v>
      </c>
      <c r="H28" s="179">
        <v>134</v>
      </c>
      <c r="I28" s="178">
        <v>292.33</v>
      </c>
      <c r="J28" s="179">
        <v>126</v>
      </c>
      <c r="K28" s="178">
        <v>204.54</v>
      </c>
      <c r="L28" s="179">
        <v>6</v>
      </c>
      <c r="M28" s="178">
        <v>49.93</v>
      </c>
      <c r="N28" s="179">
        <v>2</v>
      </c>
      <c r="O28" s="178">
        <v>37.86</v>
      </c>
      <c r="P28" s="179" t="s">
        <v>412</v>
      </c>
      <c r="Q28" s="179" t="s">
        <v>412</v>
      </c>
      <c r="R28" s="179" t="s">
        <v>412</v>
      </c>
      <c r="S28" s="179" t="s">
        <v>412</v>
      </c>
      <c r="T28" s="179" t="s">
        <v>412</v>
      </c>
      <c r="U28" s="179" t="s">
        <v>412</v>
      </c>
      <c r="V28" s="179" t="s">
        <v>412</v>
      </c>
      <c r="W28" s="179" t="s">
        <v>412</v>
      </c>
      <c r="X28" s="179">
        <v>50</v>
      </c>
      <c r="Y28" s="178">
        <v>14.44</v>
      </c>
      <c r="Z28" s="179">
        <v>38</v>
      </c>
      <c r="AA28" s="178">
        <v>12.04</v>
      </c>
      <c r="AB28" s="179">
        <v>38</v>
      </c>
      <c r="AC28" s="178">
        <v>12.04</v>
      </c>
      <c r="AD28" s="179" t="s">
        <v>412</v>
      </c>
      <c r="AE28" s="179" t="s">
        <v>412</v>
      </c>
      <c r="AF28" s="179">
        <v>12</v>
      </c>
      <c r="AG28" s="178">
        <v>2.4</v>
      </c>
    </row>
    <row r="29" spans="2:33" s="156" customFormat="1">
      <c r="B29" s="364"/>
      <c r="C29" s="365">
        <v>16</v>
      </c>
      <c r="D29" s="657">
        <v>2004</v>
      </c>
      <c r="E29" s="650"/>
      <c r="F29" s="179">
        <v>121</v>
      </c>
      <c r="G29" s="178">
        <v>261.11</v>
      </c>
      <c r="H29" s="179">
        <v>121</v>
      </c>
      <c r="I29" s="178">
        <v>261.11</v>
      </c>
      <c r="J29" s="179">
        <v>114</v>
      </c>
      <c r="K29" s="178">
        <v>180.7</v>
      </c>
      <c r="L29" s="179">
        <v>5</v>
      </c>
      <c r="M29" s="178">
        <v>42.55</v>
      </c>
      <c r="N29" s="179">
        <v>2</v>
      </c>
      <c r="O29" s="178">
        <v>37.86</v>
      </c>
      <c r="P29" s="179" t="s">
        <v>412</v>
      </c>
      <c r="Q29" s="179" t="s">
        <v>412</v>
      </c>
      <c r="R29" s="179" t="s">
        <v>412</v>
      </c>
      <c r="S29" s="179" t="s">
        <v>412</v>
      </c>
      <c r="T29" s="179" t="s">
        <v>412</v>
      </c>
      <c r="U29" s="179" t="s">
        <v>412</v>
      </c>
      <c r="V29" s="179" t="s">
        <v>412</v>
      </c>
      <c r="W29" s="179" t="s">
        <v>412</v>
      </c>
      <c r="X29" s="179">
        <v>51</v>
      </c>
      <c r="Y29" s="178">
        <v>14.19</v>
      </c>
      <c r="Z29" s="179">
        <v>38</v>
      </c>
      <c r="AA29" s="178">
        <v>11.59</v>
      </c>
      <c r="AB29" s="179">
        <v>38</v>
      </c>
      <c r="AC29" s="178">
        <v>11.59</v>
      </c>
      <c r="AD29" s="179" t="s">
        <v>412</v>
      </c>
      <c r="AE29" s="179" t="s">
        <v>412</v>
      </c>
      <c r="AF29" s="179">
        <v>13</v>
      </c>
      <c r="AG29" s="178">
        <v>2.6</v>
      </c>
    </row>
    <row r="30" spans="2:33" s="156" customFormat="1">
      <c r="B30" s="364"/>
      <c r="C30" s="365">
        <v>17</v>
      </c>
      <c r="D30" s="657">
        <v>2005</v>
      </c>
      <c r="E30" s="650"/>
      <c r="F30" s="179">
        <v>121</v>
      </c>
      <c r="G30" s="178">
        <v>269.98</v>
      </c>
      <c r="H30" s="179">
        <v>121</v>
      </c>
      <c r="I30" s="178">
        <v>269.98</v>
      </c>
      <c r="J30" s="179">
        <v>113</v>
      </c>
      <c r="K30" s="178">
        <v>182.19</v>
      </c>
      <c r="L30" s="179">
        <v>6</v>
      </c>
      <c r="M30" s="178">
        <v>49.93</v>
      </c>
      <c r="N30" s="179">
        <v>2</v>
      </c>
      <c r="O30" s="178">
        <v>37.86</v>
      </c>
      <c r="P30" s="179" t="s">
        <v>412</v>
      </c>
      <c r="Q30" s="179" t="s">
        <v>412</v>
      </c>
      <c r="R30" s="179" t="s">
        <v>412</v>
      </c>
      <c r="S30" s="179" t="s">
        <v>412</v>
      </c>
      <c r="T30" s="179" t="s">
        <v>412</v>
      </c>
      <c r="U30" s="179" t="s">
        <v>412</v>
      </c>
      <c r="V30" s="179" t="s">
        <v>412</v>
      </c>
      <c r="W30" s="179" t="s">
        <v>412</v>
      </c>
      <c r="X30" s="179">
        <v>47</v>
      </c>
      <c r="Y30" s="178">
        <v>13.13</v>
      </c>
      <c r="Z30" s="179">
        <v>37</v>
      </c>
      <c r="AA30" s="178">
        <v>11.13</v>
      </c>
      <c r="AB30" s="179">
        <v>37</v>
      </c>
      <c r="AC30" s="178">
        <v>11.13</v>
      </c>
      <c r="AD30" s="179" t="s">
        <v>412</v>
      </c>
      <c r="AE30" s="179" t="s">
        <v>412</v>
      </c>
      <c r="AF30" s="179">
        <v>10</v>
      </c>
      <c r="AG30" s="178">
        <v>2</v>
      </c>
    </row>
    <row r="31" spans="2:33" s="156" customFormat="1">
      <c r="B31" s="364"/>
      <c r="C31" s="365">
        <v>18</v>
      </c>
      <c r="D31" s="657">
        <v>2006</v>
      </c>
      <c r="E31" s="650"/>
      <c r="F31" s="179">
        <v>118</v>
      </c>
      <c r="G31" s="178">
        <v>266.79000000000002</v>
      </c>
      <c r="H31" s="179">
        <v>118</v>
      </c>
      <c r="I31" s="178">
        <v>266.79000000000002</v>
      </c>
      <c r="J31" s="179">
        <v>110</v>
      </c>
      <c r="K31" s="178">
        <v>178.35</v>
      </c>
      <c r="L31" s="179">
        <v>6</v>
      </c>
      <c r="M31" s="178">
        <v>50.58</v>
      </c>
      <c r="N31" s="179">
        <v>2</v>
      </c>
      <c r="O31" s="178">
        <v>37.86</v>
      </c>
      <c r="P31" s="179" t="s">
        <v>412</v>
      </c>
      <c r="Q31" s="179" t="s">
        <v>412</v>
      </c>
      <c r="R31" s="179" t="s">
        <v>412</v>
      </c>
      <c r="S31" s="179" t="s">
        <v>412</v>
      </c>
      <c r="T31" s="179" t="s">
        <v>412</v>
      </c>
      <c r="U31" s="179" t="s">
        <v>412</v>
      </c>
      <c r="V31" s="179" t="s">
        <v>412</v>
      </c>
      <c r="W31" s="179" t="s">
        <v>412</v>
      </c>
      <c r="X31" s="179">
        <v>46</v>
      </c>
      <c r="Y31" s="178">
        <v>12.93</v>
      </c>
      <c r="Z31" s="179">
        <v>37</v>
      </c>
      <c r="AA31" s="178">
        <v>11.13</v>
      </c>
      <c r="AB31" s="179">
        <v>37</v>
      </c>
      <c r="AC31" s="178">
        <v>11.13</v>
      </c>
      <c r="AD31" s="179" t="s">
        <v>412</v>
      </c>
      <c r="AE31" s="179" t="s">
        <v>412</v>
      </c>
      <c r="AF31" s="179">
        <v>9</v>
      </c>
      <c r="AG31" s="178">
        <v>1.8</v>
      </c>
    </row>
    <row r="32" spans="2:33" s="156" customFormat="1">
      <c r="B32" s="364"/>
      <c r="C32" s="365">
        <v>19</v>
      </c>
      <c r="D32" s="657">
        <v>2007</v>
      </c>
      <c r="E32" s="650"/>
      <c r="F32" s="179">
        <v>117</v>
      </c>
      <c r="G32" s="178">
        <v>260.49</v>
      </c>
      <c r="H32" s="179">
        <v>117</v>
      </c>
      <c r="I32" s="178">
        <v>260.49</v>
      </c>
      <c r="J32" s="179">
        <v>110</v>
      </c>
      <c r="K32" s="178">
        <v>174.07</v>
      </c>
      <c r="L32" s="179">
        <v>4</v>
      </c>
      <c r="M32" s="178">
        <v>33.72</v>
      </c>
      <c r="N32" s="179">
        <v>3</v>
      </c>
      <c r="O32" s="178">
        <v>52.7</v>
      </c>
      <c r="P32" s="179" t="s">
        <v>412</v>
      </c>
      <c r="Q32" s="179" t="s">
        <v>412</v>
      </c>
      <c r="R32" s="179" t="s">
        <v>412</v>
      </c>
      <c r="S32" s="179" t="s">
        <v>412</v>
      </c>
      <c r="T32" s="179" t="s">
        <v>412</v>
      </c>
      <c r="U32" s="179" t="s">
        <v>412</v>
      </c>
      <c r="V32" s="179" t="s">
        <v>412</v>
      </c>
      <c r="W32" s="179" t="s">
        <v>412</v>
      </c>
      <c r="X32" s="179">
        <v>46</v>
      </c>
      <c r="Y32" s="178">
        <v>12.6</v>
      </c>
      <c r="Z32" s="179">
        <v>39</v>
      </c>
      <c r="AA32" s="178">
        <v>11.2</v>
      </c>
      <c r="AB32" s="179">
        <v>39</v>
      </c>
      <c r="AC32" s="178">
        <v>11.2</v>
      </c>
      <c r="AD32" s="179" t="s">
        <v>412</v>
      </c>
      <c r="AE32" s="179" t="s">
        <v>412</v>
      </c>
      <c r="AF32" s="179">
        <v>7</v>
      </c>
      <c r="AG32" s="178">
        <v>1.4</v>
      </c>
    </row>
    <row r="33" spans="2:77" s="156" customFormat="1">
      <c r="B33" s="364"/>
      <c r="C33" s="365">
        <v>20</v>
      </c>
      <c r="D33" s="657">
        <v>2008</v>
      </c>
      <c r="E33" s="650"/>
      <c r="F33" s="179">
        <v>106</v>
      </c>
      <c r="G33" s="178">
        <v>233.54000000000002</v>
      </c>
      <c r="H33" s="179">
        <v>106</v>
      </c>
      <c r="I33" s="178">
        <v>233.54000000000002</v>
      </c>
      <c r="J33" s="179">
        <v>101</v>
      </c>
      <c r="K33" s="178">
        <v>162.36000000000001</v>
      </c>
      <c r="L33" s="179">
        <v>2</v>
      </c>
      <c r="M33" s="178">
        <v>18.48</v>
      </c>
      <c r="N33" s="179">
        <v>3</v>
      </c>
      <c r="O33" s="178">
        <v>52.7</v>
      </c>
      <c r="P33" s="179" t="s">
        <v>412</v>
      </c>
      <c r="Q33" s="179" t="s">
        <v>412</v>
      </c>
      <c r="R33" s="179" t="s">
        <v>412</v>
      </c>
      <c r="S33" s="179" t="s">
        <v>412</v>
      </c>
      <c r="T33" s="179" t="s">
        <v>412</v>
      </c>
      <c r="U33" s="179" t="s">
        <v>412</v>
      </c>
      <c r="V33" s="179" t="s">
        <v>412</v>
      </c>
      <c r="W33" s="179" t="s">
        <v>412</v>
      </c>
      <c r="X33" s="179">
        <v>41</v>
      </c>
      <c r="Y33" s="178">
        <v>10.62</v>
      </c>
      <c r="Z33" s="179">
        <v>35</v>
      </c>
      <c r="AA33" s="178">
        <v>9.42</v>
      </c>
      <c r="AB33" s="179">
        <v>35</v>
      </c>
      <c r="AC33" s="178">
        <v>9.42</v>
      </c>
      <c r="AD33" s="179" t="s">
        <v>412</v>
      </c>
      <c r="AE33" s="179" t="s">
        <v>412</v>
      </c>
      <c r="AF33" s="179">
        <v>6</v>
      </c>
      <c r="AG33" s="178">
        <v>1.2</v>
      </c>
    </row>
    <row r="34" spans="2:77" s="156" customFormat="1">
      <c r="B34" s="364"/>
      <c r="C34" s="365">
        <v>21</v>
      </c>
      <c r="D34" s="657">
        <v>2009</v>
      </c>
      <c r="E34" s="650"/>
      <c r="F34" s="179">
        <v>101</v>
      </c>
      <c r="G34" s="178">
        <v>204.09</v>
      </c>
      <c r="H34" s="179">
        <v>101</v>
      </c>
      <c r="I34" s="178">
        <v>204.09</v>
      </c>
      <c r="J34" s="179">
        <v>98</v>
      </c>
      <c r="K34" s="178">
        <v>161.75</v>
      </c>
      <c r="L34" s="179">
        <v>1</v>
      </c>
      <c r="M34" s="178">
        <v>8.5</v>
      </c>
      <c r="N34" s="179">
        <v>2</v>
      </c>
      <c r="O34" s="178">
        <v>33.840000000000003</v>
      </c>
      <c r="P34" s="179" t="s">
        <v>412</v>
      </c>
      <c r="Q34" s="179" t="s">
        <v>412</v>
      </c>
      <c r="R34" s="179" t="s">
        <v>412</v>
      </c>
      <c r="S34" s="179" t="s">
        <v>412</v>
      </c>
      <c r="T34" s="179" t="s">
        <v>412</v>
      </c>
      <c r="U34" s="179" t="s">
        <v>412</v>
      </c>
      <c r="V34" s="179" t="s">
        <v>412</v>
      </c>
      <c r="W34" s="179" t="s">
        <v>412</v>
      </c>
      <c r="X34" s="179">
        <v>39</v>
      </c>
      <c r="Y34" s="178">
        <v>10.119999999999999</v>
      </c>
      <c r="Z34" s="179">
        <v>33</v>
      </c>
      <c r="AA34" s="178">
        <v>8.92</v>
      </c>
      <c r="AB34" s="179">
        <v>33</v>
      </c>
      <c r="AC34" s="178">
        <v>8.92</v>
      </c>
      <c r="AD34" s="179" t="s">
        <v>412</v>
      </c>
      <c r="AE34" s="179" t="s">
        <v>412</v>
      </c>
      <c r="AF34" s="179">
        <v>6</v>
      </c>
      <c r="AG34" s="178">
        <v>1.2</v>
      </c>
    </row>
    <row r="35" spans="2:77" s="156" customFormat="1">
      <c r="B35" s="364"/>
      <c r="C35" s="365">
        <v>22</v>
      </c>
      <c r="D35" s="657">
        <v>2010</v>
      </c>
      <c r="E35" s="650"/>
      <c r="F35" s="179">
        <v>103</v>
      </c>
      <c r="G35" s="178">
        <v>204.14000000000001</v>
      </c>
      <c r="H35" s="179">
        <v>103</v>
      </c>
      <c r="I35" s="178">
        <v>204.14000000000001</v>
      </c>
      <c r="J35" s="179">
        <v>100</v>
      </c>
      <c r="K35" s="178">
        <v>161.80000000000001</v>
      </c>
      <c r="L35" s="179">
        <v>1</v>
      </c>
      <c r="M35" s="178">
        <v>8.5</v>
      </c>
      <c r="N35" s="179">
        <v>2</v>
      </c>
      <c r="O35" s="178">
        <v>33.840000000000003</v>
      </c>
      <c r="P35" s="179" t="s">
        <v>412</v>
      </c>
      <c r="Q35" s="179" t="s">
        <v>412</v>
      </c>
      <c r="R35" s="179" t="s">
        <v>412</v>
      </c>
      <c r="S35" s="179" t="s">
        <v>412</v>
      </c>
      <c r="T35" s="179" t="s">
        <v>412</v>
      </c>
      <c r="U35" s="179" t="s">
        <v>412</v>
      </c>
      <c r="V35" s="179" t="s">
        <v>412</v>
      </c>
      <c r="W35" s="179" t="s">
        <v>412</v>
      </c>
      <c r="X35" s="179">
        <v>38</v>
      </c>
      <c r="Y35" s="178">
        <v>9.92</v>
      </c>
      <c r="Z35" s="179">
        <v>34</v>
      </c>
      <c r="AA35" s="178">
        <v>8.92</v>
      </c>
      <c r="AB35" s="179">
        <v>34</v>
      </c>
      <c r="AC35" s="178">
        <v>8.92</v>
      </c>
      <c r="AD35" s="179" t="s">
        <v>412</v>
      </c>
      <c r="AE35" s="179" t="s">
        <v>412</v>
      </c>
      <c r="AF35" s="179">
        <v>4</v>
      </c>
      <c r="AG35" s="178">
        <v>1</v>
      </c>
    </row>
    <row r="36" spans="2:77" s="156" customFormat="1">
      <c r="B36" s="364"/>
      <c r="C36" s="365">
        <v>23</v>
      </c>
      <c r="D36" s="657">
        <v>2011</v>
      </c>
      <c r="E36" s="650"/>
      <c r="F36" s="179">
        <v>100</v>
      </c>
      <c r="G36" s="178">
        <v>202.76</v>
      </c>
      <c r="H36" s="179">
        <v>100</v>
      </c>
      <c r="I36" s="178">
        <v>202.76</v>
      </c>
      <c r="J36" s="179">
        <v>96</v>
      </c>
      <c r="K36" s="178">
        <v>149.41999999999999</v>
      </c>
      <c r="L36" s="179">
        <v>1</v>
      </c>
      <c r="M36" s="178">
        <v>8.5</v>
      </c>
      <c r="N36" s="179">
        <v>3</v>
      </c>
      <c r="O36" s="178">
        <v>44.84</v>
      </c>
      <c r="P36" s="179" t="s">
        <v>188</v>
      </c>
      <c r="Q36" s="179" t="s">
        <v>188</v>
      </c>
      <c r="R36" s="179" t="s">
        <v>188</v>
      </c>
      <c r="S36" s="179" t="s">
        <v>188</v>
      </c>
      <c r="T36" s="179" t="s">
        <v>188</v>
      </c>
      <c r="U36" s="179" t="s">
        <v>188</v>
      </c>
      <c r="V36" s="179" t="s">
        <v>188</v>
      </c>
      <c r="W36" s="179" t="s">
        <v>188</v>
      </c>
      <c r="X36" s="179">
        <v>35</v>
      </c>
      <c r="Y36" s="178">
        <v>9.1199999999999992</v>
      </c>
      <c r="Z36" s="179">
        <v>30</v>
      </c>
      <c r="AA36" s="178">
        <v>8.1199999999999992</v>
      </c>
      <c r="AB36" s="179">
        <v>30</v>
      </c>
      <c r="AC36" s="178">
        <v>8.1199999999999992</v>
      </c>
      <c r="AD36" s="179" t="s">
        <v>188</v>
      </c>
      <c r="AE36" s="179" t="s">
        <v>188</v>
      </c>
      <c r="AF36" s="179">
        <v>5</v>
      </c>
      <c r="AG36" s="178">
        <v>1</v>
      </c>
    </row>
    <row r="37" spans="2:77" s="156" customFormat="1">
      <c r="B37" s="364"/>
      <c r="C37" s="365">
        <v>24</v>
      </c>
      <c r="D37" s="657">
        <v>2012</v>
      </c>
      <c r="E37" s="650"/>
      <c r="F37" s="179">
        <v>97</v>
      </c>
      <c r="G37" s="178">
        <v>193.32</v>
      </c>
      <c r="H37" s="179">
        <v>97</v>
      </c>
      <c r="I37" s="178">
        <v>193.32</v>
      </c>
      <c r="J37" s="179">
        <v>94</v>
      </c>
      <c r="K37" s="178">
        <v>154.82</v>
      </c>
      <c r="L37" s="179">
        <v>1</v>
      </c>
      <c r="M37" s="178">
        <v>8.5</v>
      </c>
      <c r="N37" s="179">
        <v>2</v>
      </c>
      <c r="O37" s="178">
        <v>30</v>
      </c>
      <c r="P37" s="179" t="s">
        <v>412</v>
      </c>
      <c r="Q37" s="179" t="s">
        <v>412</v>
      </c>
      <c r="R37" s="179" t="s">
        <v>412</v>
      </c>
      <c r="S37" s="179" t="s">
        <v>412</v>
      </c>
      <c r="T37" s="179" t="s">
        <v>412</v>
      </c>
      <c r="U37" s="179" t="s">
        <v>412</v>
      </c>
      <c r="V37" s="179" t="s">
        <v>412</v>
      </c>
      <c r="W37" s="179" t="s">
        <v>412</v>
      </c>
      <c r="X37" s="179">
        <v>37</v>
      </c>
      <c r="Y37" s="178">
        <v>9.51</v>
      </c>
      <c r="Z37" s="179">
        <v>31</v>
      </c>
      <c r="AA37" s="178">
        <v>8.31</v>
      </c>
      <c r="AB37" s="179">
        <v>31</v>
      </c>
      <c r="AC37" s="178">
        <v>8.31</v>
      </c>
      <c r="AD37" s="179" t="s">
        <v>412</v>
      </c>
      <c r="AE37" s="179" t="s">
        <v>412</v>
      </c>
      <c r="AF37" s="179">
        <v>6</v>
      </c>
      <c r="AG37" s="178">
        <v>1.2</v>
      </c>
    </row>
    <row r="38" spans="2:77" s="156" customFormat="1">
      <c r="B38" s="364"/>
      <c r="C38" s="365">
        <v>25</v>
      </c>
      <c r="D38" s="657">
        <v>2013</v>
      </c>
      <c r="E38" s="650"/>
      <c r="F38" s="179">
        <v>99</v>
      </c>
      <c r="G38" s="178">
        <v>193.4</v>
      </c>
      <c r="H38" s="179">
        <v>99</v>
      </c>
      <c r="I38" s="178">
        <v>193.4</v>
      </c>
      <c r="J38" s="179">
        <v>96</v>
      </c>
      <c r="K38" s="178">
        <v>154.9</v>
      </c>
      <c r="L38" s="179">
        <v>1</v>
      </c>
      <c r="M38" s="178">
        <v>8.5</v>
      </c>
      <c r="N38" s="179">
        <v>2</v>
      </c>
      <c r="O38" s="178">
        <v>30</v>
      </c>
      <c r="P38" s="179" t="s">
        <v>188</v>
      </c>
      <c r="Q38" s="179" t="s">
        <v>188</v>
      </c>
      <c r="R38" s="179" t="s">
        <v>188</v>
      </c>
      <c r="S38" s="179" t="s">
        <v>188</v>
      </c>
      <c r="T38" s="179" t="s">
        <v>188</v>
      </c>
      <c r="U38" s="179" t="s">
        <v>188</v>
      </c>
      <c r="V38" s="179" t="s">
        <v>188</v>
      </c>
      <c r="W38" s="179" t="s">
        <v>188</v>
      </c>
      <c r="X38" s="179">
        <v>31</v>
      </c>
      <c r="Y38" s="178">
        <v>8.02</v>
      </c>
      <c r="Z38" s="179">
        <v>26</v>
      </c>
      <c r="AA38" s="178">
        <v>7.02</v>
      </c>
      <c r="AB38" s="179">
        <v>26</v>
      </c>
      <c r="AC38" s="178">
        <v>7.02</v>
      </c>
      <c r="AD38" s="179" t="s">
        <v>188</v>
      </c>
      <c r="AE38" s="179" t="s">
        <v>188</v>
      </c>
      <c r="AF38" s="179">
        <v>5</v>
      </c>
      <c r="AG38" s="178">
        <v>1</v>
      </c>
    </row>
    <row r="39" spans="2:77" s="156" customFormat="1">
      <c r="B39" s="364"/>
      <c r="C39" s="365">
        <v>26</v>
      </c>
      <c r="D39" s="657">
        <v>2014</v>
      </c>
      <c r="E39" s="650"/>
      <c r="F39" s="179">
        <v>98</v>
      </c>
      <c r="G39" s="178">
        <v>187.42</v>
      </c>
      <c r="H39" s="179">
        <v>98</v>
      </c>
      <c r="I39" s="178">
        <v>187.42</v>
      </c>
      <c r="J39" s="179">
        <v>95</v>
      </c>
      <c r="K39" s="178">
        <v>148.91999999999999</v>
      </c>
      <c r="L39" s="179">
        <v>1</v>
      </c>
      <c r="M39" s="178">
        <v>8.5</v>
      </c>
      <c r="N39" s="179">
        <v>2</v>
      </c>
      <c r="O39" s="178">
        <v>30</v>
      </c>
      <c r="P39" s="179" t="s">
        <v>188</v>
      </c>
      <c r="Q39" s="179" t="s">
        <v>188</v>
      </c>
      <c r="R39" s="179" t="s">
        <v>188</v>
      </c>
      <c r="S39" s="179" t="s">
        <v>188</v>
      </c>
      <c r="T39" s="179" t="s">
        <v>188</v>
      </c>
      <c r="U39" s="179" t="s">
        <v>188</v>
      </c>
      <c r="V39" s="179" t="s">
        <v>188</v>
      </c>
      <c r="W39" s="179" t="s">
        <v>188</v>
      </c>
      <c r="X39" s="179">
        <v>31</v>
      </c>
      <c r="Y39" s="178">
        <v>7.46</v>
      </c>
      <c r="Z39" s="179">
        <v>27</v>
      </c>
      <c r="AA39" s="178">
        <v>6.66</v>
      </c>
      <c r="AB39" s="179">
        <v>27</v>
      </c>
      <c r="AC39" s="178">
        <v>6.66</v>
      </c>
      <c r="AD39" s="179" t="s">
        <v>188</v>
      </c>
      <c r="AE39" s="179" t="s">
        <v>188</v>
      </c>
      <c r="AF39" s="179">
        <v>4</v>
      </c>
      <c r="AG39" s="178">
        <v>0.8</v>
      </c>
    </row>
    <row r="40" spans="2:77" s="156" customFormat="1">
      <c r="B40" s="364"/>
      <c r="C40" s="365">
        <v>27</v>
      </c>
      <c r="D40" s="657">
        <v>2015</v>
      </c>
      <c r="E40" s="650"/>
      <c r="F40" s="179">
        <v>96</v>
      </c>
      <c r="G40" s="178">
        <v>187.44</v>
      </c>
      <c r="H40" s="179">
        <v>96</v>
      </c>
      <c r="I40" s="178">
        <v>187.44</v>
      </c>
      <c r="J40" s="179">
        <v>93</v>
      </c>
      <c r="K40" s="178">
        <v>148.94</v>
      </c>
      <c r="L40" s="179">
        <v>1</v>
      </c>
      <c r="M40" s="178">
        <v>8.5</v>
      </c>
      <c r="N40" s="179">
        <v>2</v>
      </c>
      <c r="O40" s="178">
        <v>30</v>
      </c>
      <c r="P40" s="179" t="s">
        <v>412</v>
      </c>
      <c r="Q40" s="179" t="s">
        <v>412</v>
      </c>
      <c r="R40" s="179" t="s">
        <v>412</v>
      </c>
      <c r="S40" s="179" t="s">
        <v>412</v>
      </c>
      <c r="T40" s="179" t="s">
        <v>412</v>
      </c>
      <c r="U40" s="179" t="s">
        <v>412</v>
      </c>
      <c r="V40" s="179" t="s">
        <v>412</v>
      </c>
      <c r="W40" s="179" t="s">
        <v>412</v>
      </c>
      <c r="X40" s="179">
        <v>31</v>
      </c>
      <c r="Y40" s="178">
        <v>7.46</v>
      </c>
      <c r="Z40" s="179">
        <v>27</v>
      </c>
      <c r="AA40" s="178">
        <v>6.66</v>
      </c>
      <c r="AB40" s="179">
        <v>27</v>
      </c>
      <c r="AC40" s="178">
        <v>6.66</v>
      </c>
      <c r="AD40" s="179" t="s">
        <v>412</v>
      </c>
      <c r="AE40" s="179" t="s">
        <v>412</v>
      </c>
      <c r="AF40" s="179">
        <v>4</v>
      </c>
      <c r="AG40" s="178">
        <v>0.8</v>
      </c>
    </row>
    <row r="41" spans="2:77" s="156" customFormat="1">
      <c r="B41" s="364"/>
      <c r="C41" s="365">
        <v>28</v>
      </c>
      <c r="D41" s="657">
        <v>2016</v>
      </c>
      <c r="E41" s="650"/>
      <c r="F41" s="179">
        <v>95</v>
      </c>
      <c r="G41" s="178">
        <v>179.91</v>
      </c>
      <c r="H41" s="179">
        <v>95</v>
      </c>
      <c r="I41" s="178">
        <v>179.91</v>
      </c>
      <c r="J41" s="179">
        <v>92</v>
      </c>
      <c r="K41" s="178">
        <v>141.41</v>
      </c>
      <c r="L41" s="179">
        <v>1</v>
      </c>
      <c r="M41" s="178">
        <v>8.5</v>
      </c>
      <c r="N41" s="179">
        <v>2</v>
      </c>
      <c r="O41" s="178">
        <v>30</v>
      </c>
      <c r="P41" s="179" t="s">
        <v>412</v>
      </c>
      <c r="Q41" s="179" t="s">
        <v>412</v>
      </c>
      <c r="R41" s="179" t="s">
        <v>412</v>
      </c>
      <c r="S41" s="179" t="s">
        <v>412</v>
      </c>
      <c r="T41" s="179" t="s">
        <v>412</v>
      </c>
      <c r="U41" s="179" t="s">
        <v>412</v>
      </c>
      <c r="V41" s="179" t="s">
        <v>412</v>
      </c>
      <c r="W41" s="179" t="s">
        <v>412</v>
      </c>
      <c r="X41" s="179">
        <v>29</v>
      </c>
      <c r="Y41" s="178">
        <v>7.06</v>
      </c>
      <c r="Z41" s="179">
        <v>25</v>
      </c>
      <c r="AA41" s="178">
        <v>6.26</v>
      </c>
      <c r="AB41" s="179">
        <v>25</v>
      </c>
      <c r="AC41" s="178">
        <v>6.26</v>
      </c>
      <c r="AD41" s="179" t="s">
        <v>412</v>
      </c>
      <c r="AE41" s="179" t="s">
        <v>412</v>
      </c>
      <c r="AF41" s="179">
        <v>4</v>
      </c>
      <c r="AG41" s="178">
        <v>0.8</v>
      </c>
    </row>
    <row r="42" spans="2:77" s="156" customFormat="1">
      <c r="B42" s="364"/>
      <c r="C42" s="365">
        <v>29</v>
      </c>
      <c r="D42" s="657">
        <v>2017</v>
      </c>
      <c r="E42" s="650"/>
      <c r="F42" s="179">
        <v>91</v>
      </c>
      <c r="G42" s="178">
        <v>172.91</v>
      </c>
      <c r="H42" s="179">
        <v>91</v>
      </c>
      <c r="I42" s="178">
        <v>172.91</v>
      </c>
      <c r="J42" s="179">
        <v>88</v>
      </c>
      <c r="K42" s="178">
        <v>134.41</v>
      </c>
      <c r="L42" s="179">
        <v>1</v>
      </c>
      <c r="M42" s="178">
        <v>8.5</v>
      </c>
      <c r="N42" s="179">
        <v>2</v>
      </c>
      <c r="O42" s="178">
        <v>30</v>
      </c>
      <c r="P42" s="179" t="s">
        <v>188</v>
      </c>
      <c r="Q42" s="179" t="s">
        <v>188</v>
      </c>
      <c r="R42" s="179" t="s">
        <v>188</v>
      </c>
      <c r="S42" s="179" t="s">
        <v>188</v>
      </c>
      <c r="T42" s="179" t="s">
        <v>188</v>
      </c>
      <c r="U42" s="179" t="s">
        <v>188</v>
      </c>
      <c r="V42" s="179" t="s">
        <v>188</v>
      </c>
      <c r="W42" s="179" t="s">
        <v>188</v>
      </c>
      <c r="X42" s="179">
        <v>28</v>
      </c>
      <c r="Y42" s="178">
        <v>6.51</v>
      </c>
      <c r="Z42" s="179">
        <v>24</v>
      </c>
      <c r="AA42" s="178">
        <v>5.71</v>
      </c>
      <c r="AB42" s="179">
        <v>24</v>
      </c>
      <c r="AC42" s="178">
        <v>5.71</v>
      </c>
      <c r="AD42" s="179" t="s">
        <v>188</v>
      </c>
      <c r="AE42" s="179" t="s">
        <v>188</v>
      </c>
      <c r="AF42" s="179">
        <v>4</v>
      </c>
      <c r="AG42" s="178">
        <v>0.8</v>
      </c>
    </row>
    <row r="43" spans="2:77" s="156" customFormat="1">
      <c r="B43" s="364"/>
      <c r="C43" s="365">
        <v>30</v>
      </c>
      <c r="D43" s="657">
        <v>2018</v>
      </c>
      <c r="E43" s="650"/>
      <c r="F43" s="179">
        <v>87</v>
      </c>
      <c r="G43" s="178">
        <v>170.51</v>
      </c>
      <c r="H43" s="179">
        <v>87</v>
      </c>
      <c r="I43" s="178">
        <v>170.51</v>
      </c>
      <c r="J43" s="179">
        <v>84</v>
      </c>
      <c r="K43" s="178">
        <v>132.01</v>
      </c>
      <c r="L43" s="179">
        <v>1</v>
      </c>
      <c r="M43" s="178">
        <v>8.5</v>
      </c>
      <c r="N43" s="179">
        <v>2</v>
      </c>
      <c r="O43" s="178">
        <v>30</v>
      </c>
      <c r="P43" s="179" t="s">
        <v>188</v>
      </c>
      <c r="Q43" s="179" t="s">
        <v>188</v>
      </c>
      <c r="R43" s="179" t="s">
        <v>188</v>
      </c>
      <c r="S43" s="179" t="s">
        <v>188</v>
      </c>
      <c r="T43" s="179" t="s">
        <v>188</v>
      </c>
      <c r="U43" s="179" t="s">
        <v>188</v>
      </c>
      <c r="V43" s="179" t="s">
        <v>188</v>
      </c>
      <c r="W43" s="179" t="s">
        <v>188</v>
      </c>
      <c r="X43" s="179">
        <v>26</v>
      </c>
      <c r="Y43" s="178">
        <v>6.36</v>
      </c>
      <c r="Z43" s="179">
        <v>22</v>
      </c>
      <c r="AA43" s="178">
        <v>5.56</v>
      </c>
      <c r="AB43" s="179">
        <v>22</v>
      </c>
      <c r="AC43" s="178">
        <v>5.56</v>
      </c>
      <c r="AD43" s="179" t="s">
        <v>188</v>
      </c>
      <c r="AE43" s="179" t="s">
        <v>188</v>
      </c>
      <c r="AF43" s="179">
        <v>4</v>
      </c>
      <c r="AG43" s="178">
        <v>0.8</v>
      </c>
    </row>
    <row r="44" spans="2:77" s="156" customFormat="1">
      <c r="B44" s="364" t="s">
        <v>86</v>
      </c>
      <c r="C44" s="365">
        <v>1</v>
      </c>
      <c r="D44" s="657">
        <v>2019</v>
      </c>
      <c r="E44" s="650"/>
      <c r="F44" s="191">
        <v>81</v>
      </c>
      <c r="G44" s="189">
        <v>158.43</v>
      </c>
      <c r="H44" s="187">
        <v>81</v>
      </c>
      <c r="I44" s="189">
        <v>158.43</v>
      </c>
      <c r="J44" s="187">
        <v>78</v>
      </c>
      <c r="K44" s="189">
        <v>119.93</v>
      </c>
      <c r="L44" s="190">
        <v>1</v>
      </c>
      <c r="M44" s="189">
        <v>8.5</v>
      </c>
      <c r="N44" s="187">
        <v>2</v>
      </c>
      <c r="O44" s="189">
        <v>30</v>
      </c>
      <c r="P44" s="187" t="s">
        <v>188</v>
      </c>
      <c r="Q44" s="187" t="s">
        <v>188</v>
      </c>
      <c r="R44" s="187" t="s">
        <v>188</v>
      </c>
      <c r="S44" s="187" t="s">
        <v>188</v>
      </c>
      <c r="T44" s="187" t="s">
        <v>188</v>
      </c>
      <c r="U44" s="187" t="s">
        <v>188</v>
      </c>
      <c r="V44" s="187" t="s">
        <v>188</v>
      </c>
      <c r="W44" s="187" t="s">
        <v>188</v>
      </c>
      <c r="X44" s="187">
        <v>26</v>
      </c>
      <c r="Y44" s="189">
        <v>6.26</v>
      </c>
      <c r="Z44" s="187">
        <v>23</v>
      </c>
      <c r="AA44" s="189">
        <v>5.66</v>
      </c>
      <c r="AB44" s="187">
        <v>23</v>
      </c>
      <c r="AC44" s="189">
        <v>5.66</v>
      </c>
      <c r="AD44" s="187" t="s">
        <v>188</v>
      </c>
      <c r="AE44" s="187" t="s">
        <v>188</v>
      </c>
      <c r="AF44" s="187">
        <v>3</v>
      </c>
      <c r="AG44" s="188">
        <v>0.6</v>
      </c>
    </row>
    <row r="45" spans="2:77" s="156" customFormat="1">
      <c r="B45" s="364"/>
      <c r="C45" s="365">
        <v>2</v>
      </c>
      <c r="D45" s="657">
        <v>2020</v>
      </c>
      <c r="E45" s="662"/>
      <c r="F45" s="191">
        <v>81</v>
      </c>
      <c r="G45" s="189">
        <v>157.75</v>
      </c>
      <c r="H45" s="187">
        <v>81</v>
      </c>
      <c r="I45" s="189">
        <v>157.75</v>
      </c>
      <c r="J45" s="187">
        <v>78</v>
      </c>
      <c r="K45" s="189">
        <v>119.25</v>
      </c>
      <c r="L45" s="190">
        <v>1</v>
      </c>
      <c r="M45" s="189">
        <v>8.5</v>
      </c>
      <c r="N45" s="187">
        <v>2</v>
      </c>
      <c r="O45" s="189">
        <v>30</v>
      </c>
      <c r="P45" s="187" t="s">
        <v>188</v>
      </c>
      <c r="Q45" s="187" t="s">
        <v>188</v>
      </c>
      <c r="R45" s="187" t="s">
        <v>188</v>
      </c>
      <c r="S45" s="187" t="s">
        <v>188</v>
      </c>
      <c r="T45" s="187" t="s">
        <v>188</v>
      </c>
      <c r="U45" s="187" t="s">
        <v>188</v>
      </c>
      <c r="V45" s="187" t="s">
        <v>188</v>
      </c>
      <c r="W45" s="187" t="s">
        <v>188</v>
      </c>
      <c r="X45" s="187">
        <v>24</v>
      </c>
      <c r="Y45" s="189">
        <v>5.57</v>
      </c>
      <c r="Z45" s="187">
        <v>22</v>
      </c>
      <c r="AA45" s="189">
        <v>5.17</v>
      </c>
      <c r="AB45" s="187">
        <v>22</v>
      </c>
      <c r="AC45" s="189">
        <v>5.17</v>
      </c>
      <c r="AD45" s="187" t="s">
        <v>188</v>
      </c>
      <c r="AE45" s="187" t="s">
        <v>188</v>
      </c>
      <c r="AF45" s="187">
        <v>2</v>
      </c>
      <c r="AG45" s="188">
        <v>0.4</v>
      </c>
      <c r="AH45" s="182"/>
    </row>
    <row r="46" spans="2:77" s="175" customFormat="1">
      <c r="B46" s="364"/>
      <c r="C46" s="166">
        <v>3</v>
      </c>
      <c r="D46" s="657">
        <v>2021</v>
      </c>
      <c r="E46" s="650"/>
      <c r="F46" s="179">
        <v>79</v>
      </c>
      <c r="G46" s="178">
        <v>157.70999999999998</v>
      </c>
      <c r="H46" s="179">
        <v>79</v>
      </c>
      <c r="I46" s="178">
        <v>157.70999999999998</v>
      </c>
      <c r="J46" s="179">
        <v>76</v>
      </c>
      <c r="K46" s="178">
        <v>120.50999999999998</v>
      </c>
      <c r="L46" s="179">
        <v>2</v>
      </c>
      <c r="M46" s="178">
        <v>18.2</v>
      </c>
      <c r="N46" s="179">
        <v>1</v>
      </c>
      <c r="O46" s="178">
        <v>19</v>
      </c>
      <c r="P46" s="187" t="s">
        <v>188</v>
      </c>
      <c r="Q46" s="187" t="s">
        <v>188</v>
      </c>
      <c r="R46" s="187" t="s">
        <v>188</v>
      </c>
      <c r="S46" s="187" t="s">
        <v>188</v>
      </c>
      <c r="T46" s="187" t="s">
        <v>188</v>
      </c>
      <c r="U46" s="187" t="s">
        <v>188</v>
      </c>
      <c r="V46" s="187" t="s">
        <v>188</v>
      </c>
      <c r="W46" s="187" t="s">
        <v>188</v>
      </c>
      <c r="X46" s="179">
        <v>24</v>
      </c>
      <c r="Y46" s="178">
        <v>5.57</v>
      </c>
      <c r="Z46" s="179">
        <v>22</v>
      </c>
      <c r="AA46" s="178">
        <v>5.17</v>
      </c>
      <c r="AB46" s="179">
        <v>22</v>
      </c>
      <c r="AC46" s="178">
        <v>5.17</v>
      </c>
      <c r="AD46" s="187" t="s">
        <v>188</v>
      </c>
      <c r="AE46" s="187" t="s">
        <v>188</v>
      </c>
      <c r="AF46" s="181">
        <v>2</v>
      </c>
      <c r="AG46" s="180">
        <v>0.4</v>
      </c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  <c r="BN46" s="156"/>
      <c r="BO46" s="156"/>
      <c r="BP46" s="156"/>
      <c r="BQ46" s="156"/>
      <c r="BR46" s="156"/>
      <c r="BS46" s="156"/>
      <c r="BT46" s="156"/>
      <c r="BU46" s="156"/>
      <c r="BV46" s="156"/>
      <c r="BW46" s="156"/>
      <c r="BX46" s="156"/>
      <c r="BY46" s="156"/>
    </row>
    <row r="47" spans="2:77" s="175" customFormat="1">
      <c r="B47" s="364"/>
      <c r="C47" s="166">
        <v>4</v>
      </c>
      <c r="D47" s="657">
        <v>2022</v>
      </c>
      <c r="E47" s="650"/>
      <c r="F47" s="179">
        <v>75</v>
      </c>
      <c r="G47" s="178">
        <v>143.85000000000002</v>
      </c>
      <c r="H47" s="179">
        <v>75</v>
      </c>
      <c r="I47" s="178">
        <v>143.85000000000002</v>
      </c>
      <c r="J47" s="179">
        <v>72</v>
      </c>
      <c r="K47" s="178">
        <v>106.65</v>
      </c>
      <c r="L47" s="179">
        <v>2</v>
      </c>
      <c r="M47" s="178">
        <v>18.2</v>
      </c>
      <c r="N47" s="179">
        <v>1</v>
      </c>
      <c r="O47" s="178">
        <v>19</v>
      </c>
      <c r="P47" s="187" t="s">
        <v>188</v>
      </c>
      <c r="Q47" s="187" t="s">
        <v>188</v>
      </c>
      <c r="R47" s="187" t="s">
        <v>188</v>
      </c>
      <c r="S47" s="187" t="s">
        <v>188</v>
      </c>
      <c r="T47" s="187" t="s">
        <v>188</v>
      </c>
      <c r="U47" s="187" t="s">
        <v>188</v>
      </c>
      <c r="V47" s="187" t="s">
        <v>188</v>
      </c>
      <c r="W47" s="187" t="s">
        <v>188</v>
      </c>
      <c r="X47" s="179">
        <v>19</v>
      </c>
      <c r="Y47" s="178">
        <v>4.57</v>
      </c>
      <c r="Z47" s="179">
        <v>17</v>
      </c>
      <c r="AA47" s="178">
        <v>4.17</v>
      </c>
      <c r="AB47" s="179">
        <v>17</v>
      </c>
      <c r="AC47" s="178">
        <v>4.17</v>
      </c>
      <c r="AD47" s="187" t="s">
        <v>188</v>
      </c>
      <c r="AE47" s="187" t="s">
        <v>188</v>
      </c>
      <c r="AF47" s="181">
        <v>2</v>
      </c>
      <c r="AG47" s="180">
        <v>0.4</v>
      </c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6"/>
      <c r="BR47" s="156"/>
      <c r="BS47" s="156"/>
      <c r="BT47" s="156"/>
      <c r="BU47" s="156"/>
      <c r="BV47" s="156"/>
      <c r="BW47" s="156"/>
      <c r="BX47" s="156"/>
      <c r="BY47" s="156"/>
    </row>
    <row r="48" spans="2:77" s="156" customFormat="1">
      <c r="B48" s="364"/>
      <c r="C48" s="166">
        <v>5</v>
      </c>
      <c r="D48" s="657">
        <v>2023</v>
      </c>
      <c r="E48" s="650"/>
      <c r="F48" s="179">
        <v>70</v>
      </c>
      <c r="G48" s="178">
        <v>133.16</v>
      </c>
      <c r="H48" s="179">
        <v>70</v>
      </c>
      <c r="I48" s="178">
        <v>133.16</v>
      </c>
      <c r="J48" s="179">
        <v>67</v>
      </c>
      <c r="K48" s="178">
        <v>95.96</v>
      </c>
      <c r="L48" s="179">
        <v>2</v>
      </c>
      <c r="M48" s="178">
        <v>18.2</v>
      </c>
      <c r="N48" s="179">
        <v>1</v>
      </c>
      <c r="O48" s="178">
        <v>19</v>
      </c>
      <c r="P48" s="187" t="s">
        <v>412</v>
      </c>
      <c r="Q48" s="187" t="s">
        <v>412</v>
      </c>
      <c r="R48" s="187" t="s">
        <v>412</v>
      </c>
      <c r="S48" s="187" t="s">
        <v>412</v>
      </c>
      <c r="T48" s="187" t="s">
        <v>412</v>
      </c>
      <c r="U48" s="187" t="s">
        <v>412</v>
      </c>
      <c r="V48" s="187" t="s">
        <v>412</v>
      </c>
      <c r="W48" s="187" t="s">
        <v>412</v>
      </c>
      <c r="X48" s="179">
        <v>16</v>
      </c>
      <c r="Y48" s="178">
        <v>3.2</v>
      </c>
      <c r="Z48" s="179">
        <v>14</v>
      </c>
      <c r="AA48" s="178">
        <v>2.8</v>
      </c>
      <c r="AB48" s="179">
        <v>14</v>
      </c>
      <c r="AC48" s="178">
        <v>2.8</v>
      </c>
      <c r="AD48" s="187" t="s">
        <v>412</v>
      </c>
      <c r="AE48" s="187" t="s">
        <v>412</v>
      </c>
      <c r="AF48" s="181">
        <v>2</v>
      </c>
      <c r="AG48" s="180">
        <v>0.4</v>
      </c>
    </row>
    <row r="49" spans="2:33" s="156" customFormat="1">
      <c r="B49" s="367"/>
      <c r="C49" s="162"/>
      <c r="D49" s="652"/>
      <c r="E49" s="653"/>
      <c r="F49" s="174"/>
      <c r="G49" s="173"/>
      <c r="H49" s="174"/>
      <c r="I49" s="173"/>
      <c r="J49" s="174"/>
      <c r="K49" s="173"/>
      <c r="L49" s="174"/>
      <c r="M49" s="173"/>
      <c r="N49" s="174"/>
      <c r="O49" s="173"/>
      <c r="P49" s="174"/>
      <c r="Q49" s="173"/>
      <c r="R49" s="174"/>
      <c r="S49" s="173"/>
      <c r="T49" s="174"/>
      <c r="U49" s="173"/>
      <c r="V49" s="174"/>
      <c r="W49" s="173"/>
      <c r="X49" s="174"/>
      <c r="Y49" s="173"/>
      <c r="Z49" s="174"/>
      <c r="AA49" s="173"/>
      <c r="AB49" s="174"/>
      <c r="AC49" s="173"/>
      <c r="AD49" s="173"/>
      <c r="AE49" s="173"/>
      <c r="AF49" s="172"/>
      <c r="AG49" s="171"/>
    </row>
    <row r="50" spans="2:33" s="156" customFormat="1">
      <c r="B50" s="601" t="s">
        <v>517</v>
      </c>
      <c r="C50" s="602"/>
      <c r="D50" s="602"/>
      <c r="E50" s="602"/>
      <c r="F50" s="179"/>
      <c r="G50" s="178"/>
      <c r="H50" s="179"/>
      <c r="I50" s="178"/>
      <c r="J50" s="179"/>
      <c r="K50" s="178"/>
      <c r="L50" s="179"/>
      <c r="M50" s="178"/>
      <c r="N50" s="179"/>
      <c r="O50" s="178"/>
      <c r="P50" s="179"/>
      <c r="Q50" s="178"/>
      <c r="R50" s="179"/>
      <c r="S50" s="178"/>
      <c r="T50" s="179"/>
      <c r="U50" s="178"/>
      <c r="V50" s="179"/>
      <c r="W50" s="178"/>
      <c r="X50" s="179"/>
      <c r="Y50" s="178"/>
      <c r="Z50" s="179"/>
      <c r="AA50" s="178"/>
      <c r="AB50" s="179"/>
      <c r="AC50" s="178"/>
      <c r="AD50" s="178"/>
      <c r="AE50" s="178"/>
      <c r="AF50" s="179"/>
      <c r="AG50" s="178"/>
    </row>
    <row r="51" spans="2:33" s="156" customFormat="1">
      <c r="B51" s="364" t="s">
        <v>411</v>
      </c>
      <c r="C51" s="365">
        <v>61</v>
      </c>
      <c r="D51" s="657">
        <v>1986</v>
      </c>
      <c r="E51" s="650"/>
      <c r="F51" s="179">
        <v>9271</v>
      </c>
      <c r="G51" s="178">
        <v>36949.269999999997</v>
      </c>
      <c r="H51" s="179">
        <v>9110</v>
      </c>
      <c r="I51" s="178">
        <v>36865.74</v>
      </c>
      <c r="J51" s="179">
        <v>8270</v>
      </c>
      <c r="K51" s="178">
        <v>11421.430000000002</v>
      </c>
      <c r="L51" s="179">
        <v>389</v>
      </c>
      <c r="M51" s="178">
        <v>3133.7299999999996</v>
      </c>
      <c r="N51" s="179">
        <v>243</v>
      </c>
      <c r="O51" s="178">
        <v>4037.0700000000006</v>
      </c>
      <c r="P51" s="179">
        <v>48</v>
      </c>
      <c r="Q51" s="178">
        <v>2017.5</v>
      </c>
      <c r="R51" s="179">
        <v>115</v>
      </c>
      <c r="S51" s="178">
        <v>8812.5</v>
      </c>
      <c r="T51" s="179">
        <v>44</v>
      </c>
      <c r="U51" s="178">
        <v>7255.54</v>
      </c>
      <c r="V51" s="179">
        <v>206</v>
      </c>
      <c r="W51" s="178">
        <v>457.30999999999989</v>
      </c>
      <c r="X51" s="179">
        <v>1335</v>
      </c>
      <c r="Y51" s="178">
        <v>1010.4200000000001</v>
      </c>
      <c r="Z51" s="179">
        <v>862</v>
      </c>
      <c r="AA51" s="178">
        <v>823.78000000000009</v>
      </c>
      <c r="AB51" s="179">
        <v>862</v>
      </c>
      <c r="AC51" s="178">
        <v>823.78000000000009</v>
      </c>
      <c r="AD51" s="178" t="s">
        <v>188</v>
      </c>
      <c r="AE51" s="178" t="s">
        <v>188</v>
      </c>
      <c r="AF51" s="179">
        <v>473</v>
      </c>
      <c r="AG51" s="178">
        <v>188.64000000000001</v>
      </c>
    </row>
    <row r="52" spans="2:33" s="156" customFormat="1">
      <c r="B52" s="364"/>
      <c r="C52" s="365">
        <v>62</v>
      </c>
      <c r="D52" s="657">
        <v>1987</v>
      </c>
      <c r="E52" s="650"/>
      <c r="F52" s="179">
        <v>9279</v>
      </c>
      <c r="G52" s="178">
        <v>36526.07</v>
      </c>
      <c r="H52" s="179">
        <v>9092</v>
      </c>
      <c r="I52" s="178">
        <v>36082.74</v>
      </c>
      <c r="J52" s="179">
        <v>8269</v>
      </c>
      <c r="K52" s="178">
        <v>11893.47</v>
      </c>
      <c r="L52" s="179">
        <v>384</v>
      </c>
      <c r="M52" s="178">
        <v>3097.48</v>
      </c>
      <c r="N52" s="179">
        <v>244</v>
      </c>
      <c r="O52" s="178">
        <v>4025.92</v>
      </c>
      <c r="P52" s="179">
        <v>51</v>
      </c>
      <c r="Q52" s="178">
        <v>2138.27</v>
      </c>
      <c r="R52" s="179">
        <v>89</v>
      </c>
      <c r="S52" s="178">
        <v>6322.54</v>
      </c>
      <c r="T52" s="179">
        <v>55</v>
      </c>
      <c r="U52" s="178">
        <v>8605.06</v>
      </c>
      <c r="V52" s="179">
        <v>187</v>
      </c>
      <c r="W52" s="178">
        <v>443.33</v>
      </c>
      <c r="X52" s="179">
        <v>1352</v>
      </c>
      <c r="Y52" s="178">
        <v>1023.55</v>
      </c>
      <c r="Z52" s="179">
        <v>880</v>
      </c>
      <c r="AA52" s="178">
        <v>833.41</v>
      </c>
      <c r="AB52" s="179">
        <v>880</v>
      </c>
      <c r="AC52" s="178">
        <v>833.41</v>
      </c>
      <c r="AD52" s="178" t="s">
        <v>188</v>
      </c>
      <c r="AE52" s="178" t="s">
        <v>188</v>
      </c>
      <c r="AF52" s="179">
        <v>472</v>
      </c>
      <c r="AG52" s="178">
        <v>190.14</v>
      </c>
    </row>
    <row r="53" spans="2:33" s="156" customFormat="1">
      <c r="B53" s="364"/>
      <c r="C53" s="365">
        <v>63</v>
      </c>
      <c r="D53" s="657">
        <v>1988</v>
      </c>
      <c r="E53" s="650"/>
      <c r="F53" s="179">
        <v>9217</v>
      </c>
      <c r="G53" s="178">
        <v>37429.129999999997</v>
      </c>
      <c r="H53" s="179">
        <v>9038</v>
      </c>
      <c r="I53" s="178">
        <v>37003.449999999997</v>
      </c>
      <c r="J53" s="179">
        <v>8216</v>
      </c>
      <c r="K53" s="178">
        <v>11746.09</v>
      </c>
      <c r="L53" s="179">
        <v>380</v>
      </c>
      <c r="M53" s="178">
        <v>3050.74</v>
      </c>
      <c r="N53" s="179">
        <v>241</v>
      </c>
      <c r="O53" s="178">
        <v>3967.93</v>
      </c>
      <c r="P53" s="179">
        <v>52</v>
      </c>
      <c r="Q53" s="178">
        <v>2188.52</v>
      </c>
      <c r="R53" s="179">
        <v>86</v>
      </c>
      <c r="S53" s="178">
        <v>5942.9</v>
      </c>
      <c r="T53" s="179">
        <v>63</v>
      </c>
      <c r="U53" s="178">
        <v>10107.27</v>
      </c>
      <c r="V53" s="179">
        <v>179</v>
      </c>
      <c r="W53" s="178">
        <v>425.68</v>
      </c>
      <c r="X53" s="179">
        <v>1349</v>
      </c>
      <c r="Y53" s="178">
        <v>1007.69</v>
      </c>
      <c r="Z53" s="179">
        <v>876</v>
      </c>
      <c r="AA53" s="178">
        <v>817.05</v>
      </c>
      <c r="AB53" s="179">
        <v>876</v>
      </c>
      <c r="AC53" s="178">
        <v>817.05</v>
      </c>
      <c r="AD53" s="178" t="s">
        <v>188</v>
      </c>
      <c r="AE53" s="178" t="s">
        <v>188</v>
      </c>
      <c r="AF53" s="179">
        <v>473</v>
      </c>
      <c r="AG53" s="178">
        <v>190.64</v>
      </c>
    </row>
    <row r="54" spans="2:33" s="156" customFormat="1">
      <c r="B54" s="364" t="s">
        <v>87</v>
      </c>
      <c r="C54" s="365">
        <v>1</v>
      </c>
      <c r="D54" s="657">
        <v>1989</v>
      </c>
      <c r="E54" s="650"/>
      <c r="F54" s="179">
        <v>9229</v>
      </c>
      <c r="G54" s="178">
        <v>37518.230000000003</v>
      </c>
      <c r="H54" s="179">
        <v>9053</v>
      </c>
      <c r="I54" s="178">
        <v>37096.720000000001</v>
      </c>
      <c r="J54" s="179">
        <v>8241</v>
      </c>
      <c r="K54" s="178">
        <v>11697.85</v>
      </c>
      <c r="L54" s="179">
        <v>377</v>
      </c>
      <c r="M54" s="178">
        <v>3000.8</v>
      </c>
      <c r="N54" s="179">
        <v>240</v>
      </c>
      <c r="O54" s="178">
        <v>3924.62</v>
      </c>
      <c r="P54" s="179">
        <v>46</v>
      </c>
      <c r="Q54" s="178">
        <v>1954.26</v>
      </c>
      <c r="R54" s="179">
        <v>82</v>
      </c>
      <c r="S54" s="178">
        <v>5718</v>
      </c>
      <c r="T54" s="179">
        <v>67</v>
      </c>
      <c r="U54" s="178">
        <v>10801.19</v>
      </c>
      <c r="V54" s="179">
        <v>176</v>
      </c>
      <c r="W54" s="178">
        <v>421.51</v>
      </c>
      <c r="X54" s="179">
        <v>1365</v>
      </c>
      <c r="Y54" s="178">
        <v>992.02</v>
      </c>
      <c r="Z54" s="179">
        <v>867</v>
      </c>
      <c r="AA54" s="178">
        <v>800.41</v>
      </c>
      <c r="AB54" s="179">
        <v>867</v>
      </c>
      <c r="AC54" s="178">
        <v>800.41</v>
      </c>
      <c r="AD54" s="178" t="s">
        <v>188</v>
      </c>
      <c r="AE54" s="178" t="s">
        <v>188</v>
      </c>
      <c r="AF54" s="179">
        <v>498</v>
      </c>
      <c r="AG54" s="178">
        <v>191.61</v>
      </c>
    </row>
    <row r="55" spans="2:33" s="156" customFormat="1">
      <c r="B55" s="357"/>
      <c r="C55" s="365">
        <v>2</v>
      </c>
      <c r="D55" s="657">
        <v>1990</v>
      </c>
      <c r="E55" s="650"/>
      <c r="F55" s="179">
        <v>9105</v>
      </c>
      <c r="G55" s="178">
        <v>35898.26</v>
      </c>
      <c r="H55" s="179">
        <v>8937</v>
      </c>
      <c r="I55" s="178">
        <v>35483.055</v>
      </c>
      <c r="J55" s="179">
        <v>8155</v>
      </c>
      <c r="K55" s="178">
        <v>11473.06</v>
      </c>
      <c r="L55" s="179">
        <v>366</v>
      </c>
      <c r="M55" s="178">
        <v>2909.31</v>
      </c>
      <c r="N55" s="179">
        <v>231</v>
      </c>
      <c r="O55" s="178">
        <v>3762.89</v>
      </c>
      <c r="P55" s="179">
        <v>46</v>
      </c>
      <c r="Q55" s="178">
        <v>1920.53</v>
      </c>
      <c r="R55" s="179">
        <v>77</v>
      </c>
      <c r="S55" s="178">
        <v>5334.05</v>
      </c>
      <c r="T55" s="179">
        <v>62</v>
      </c>
      <c r="U55" s="178">
        <v>10083.209999999999</v>
      </c>
      <c r="V55" s="179">
        <v>168</v>
      </c>
      <c r="W55" s="178">
        <v>415.21</v>
      </c>
      <c r="X55" s="179">
        <v>1322</v>
      </c>
      <c r="Y55" s="178">
        <v>974.39</v>
      </c>
      <c r="Z55" s="179">
        <v>851</v>
      </c>
      <c r="AA55" s="178">
        <v>782.49</v>
      </c>
      <c r="AB55" s="179">
        <v>851</v>
      </c>
      <c r="AC55" s="178">
        <v>782.49</v>
      </c>
      <c r="AD55" s="178" t="s">
        <v>188</v>
      </c>
      <c r="AE55" s="178" t="s">
        <v>188</v>
      </c>
      <c r="AF55" s="179">
        <v>471</v>
      </c>
      <c r="AG55" s="178">
        <v>191.9</v>
      </c>
    </row>
    <row r="56" spans="2:33" s="156" customFormat="1">
      <c r="B56" s="357"/>
      <c r="C56" s="365">
        <v>3</v>
      </c>
      <c r="D56" s="657">
        <v>1991</v>
      </c>
      <c r="E56" s="650"/>
      <c r="F56" s="179">
        <v>8918</v>
      </c>
      <c r="G56" s="178">
        <v>33766.080000000002</v>
      </c>
      <c r="H56" s="179">
        <v>8756</v>
      </c>
      <c r="I56" s="178">
        <v>33346.04</v>
      </c>
      <c r="J56" s="179">
        <v>7996</v>
      </c>
      <c r="K56" s="178">
        <v>11153.68</v>
      </c>
      <c r="L56" s="179">
        <v>362</v>
      </c>
      <c r="M56" s="178">
        <v>2877.41</v>
      </c>
      <c r="N56" s="179">
        <v>239</v>
      </c>
      <c r="O56" s="178">
        <v>3888.69</v>
      </c>
      <c r="P56" s="179">
        <v>42</v>
      </c>
      <c r="Q56" s="178">
        <v>1743.57</v>
      </c>
      <c r="R56" s="179">
        <v>57</v>
      </c>
      <c r="S56" s="178">
        <v>4028.24</v>
      </c>
      <c r="T56" s="179">
        <v>60</v>
      </c>
      <c r="U56" s="178">
        <v>9654.4500000000007</v>
      </c>
      <c r="V56" s="179">
        <v>162</v>
      </c>
      <c r="W56" s="178">
        <v>420.04</v>
      </c>
      <c r="X56" s="179">
        <v>1342</v>
      </c>
      <c r="Y56" s="178">
        <v>979.54</v>
      </c>
      <c r="Z56" s="179">
        <v>856</v>
      </c>
      <c r="AA56" s="178">
        <v>782.94</v>
      </c>
      <c r="AB56" s="179">
        <v>856</v>
      </c>
      <c r="AC56" s="178">
        <v>782.94</v>
      </c>
      <c r="AD56" s="178" t="s">
        <v>188</v>
      </c>
      <c r="AE56" s="178" t="s">
        <v>188</v>
      </c>
      <c r="AF56" s="179">
        <v>486</v>
      </c>
      <c r="AG56" s="178">
        <v>196.6</v>
      </c>
    </row>
    <row r="57" spans="2:33" s="156" customFormat="1">
      <c r="B57" s="357"/>
      <c r="C57" s="365">
        <v>4</v>
      </c>
      <c r="D57" s="657">
        <v>1992</v>
      </c>
      <c r="E57" s="650"/>
      <c r="F57" s="179">
        <v>8801</v>
      </c>
      <c r="G57" s="178">
        <v>33516.370000000003</v>
      </c>
      <c r="H57" s="179">
        <v>8648</v>
      </c>
      <c r="I57" s="178">
        <v>33151.11</v>
      </c>
      <c r="J57" s="179">
        <v>7898</v>
      </c>
      <c r="K57" s="178">
        <v>10938.12</v>
      </c>
      <c r="L57" s="179">
        <v>358</v>
      </c>
      <c r="M57" s="178">
        <v>2845.5</v>
      </c>
      <c r="N57" s="179">
        <v>234</v>
      </c>
      <c r="O57" s="178">
        <v>3813.54</v>
      </c>
      <c r="P57" s="179">
        <v>39</v>
      </c>
      <c r="Q57" s="178">
        <v>1628.59</v>
      </c>
      <c r="R57" s="179">
        <v>59</v>
      </c>
      <c r="S57" s="178">
        <v>4118.99</v>
      </c>
      <c r="T57" s="179">
        <v>60</v>
      </c>
      <c r="U57" s="178">
        <v>9806.3700000000008</v>
      </c>
      <c r="V57" s="179">
        <v>153</v>
      </c>
      <c r="W57" s="178">
        <v>365.26</v>
      </c>
      <c r="X57" s="179">
        <v>1343</v>
      </c>
      <c r="Y57" s="178">
        <v>979.37</v>
      </c>
      <c r="Z57" s="179">
        <v>857</v>
      </c>
      <c r="AA57" s="178">
        <v>782.47</v>
      </c>
      <c r="AB57" s="179">
        <v>857</v>
      </c>
      <c r="AC57" s="178">
        <v>782.47</v>
      </c>
      <c r="AD57" s="178" t="s">
        <v>188</v>
      </c>
      <c r="AE57" s="178" t="s">
        <v>188</v>
      </c>
      <c r="AF57" s="179">
        <v>486</v>
      </c>
      <c r="AG57" s="178">
        <v>196.9</v>
      </c>
    </row>
    <row r="58" spans="2:33" s="156" customFormat="1">
      <c r="B58" s="357"/>
      <c r="C58" s="365">
        <v>5</v>
      </c>
      <c r="D58" s="657">
        <v>1993</v>
      </c>
      <c r="E58" s="650"/>
      <c r="F58" s="179">
        <v>8680</v>
      </c>
      <c r="G58" s="178">
        <v>32200.14</v>
      </c>
      <c r="H58" s="179">
        <v>8533</v>
      </c>
      <c r="I58" s="178">
        <v>31833.040000000001</v>
      </c>
      <c r="J58" s="179">
        <v>7796</v>
      </c>
      <c r="K58" s="178">
        <v>10737.37</v>
      </c>
      <c r="L58" s="179">
        <v>351</v>
      </c>
      <c r="M58" s="178">
        <v>2796.94</v>
      </c>
      <c r="N58" s="179">
        <v>237</v>
      </c>
      <c r="O58" s="178">
        <v>3866.32</v>
      </c>
      <c r="P58" s="179">
        <v>36</v>
      </c>
      <c r="Q58" s="178">
        <v>1505.87</v>
      </c>
      <c r="R58" s="179">
        <v>57</v>
      </c>
      <c r="S58" s="178">
        <v>3936.99</v>
      </c>
      <c r="T58" s="179">
        <v>56</v>
      </c>
      <c r="U58" s="178">
        <v>8989.5499999999993</v>
      </c>
      <c r="V58" s="179">
        <v>147</v>
      </c>
      <c r="W58" s="178">
        <v>367.1</v>
      </c>
      <c r="X58" s="179">
        <v>1177</v>
      </c>
      <c r="Y58" s="178">
        <v>915.62</v>
      </c>
      <c r="Z58" s="179">
        <v>870</v>
      </c>
      <c r="AA58" s="178">
        <v>775.09</v>
      </c>
      <c r="AB58" s="179">
        <v>870</v>
      </c>
      <c r="AC58" s="178">
        <v>775.09</v>
      </c>
      <c r="AD58" s="178" t="s">
        <v>412</v>
      </c>
      <c r="AE58" s="178" t="s">
        <v>412</v>
      </c>
      <c r="AF58" s="179">
        <v>307</v>
      </c>
      <c r="AG58" s="178">
        <v>140.53</v>
      </c>
    </row>
    <row r="59" spans="2:33" s="156" customFormat="1">
      <c r="B59" s="357"/>
      <c r="C59" s="365">
        <v>6</v>
      </c>
      <c r="D59" s="657">
        <v>1994</v>
      </c>
      <c r="E59" s="650"/>
      <c r="F59" s="179">
        <v>8569</v>
      </c>
      <c r="G59" s="178">
        <v>31249.51</v>
      </c>
      <c r="H59" s="179">
        <v>8416</v>
      </c>
      <c r="I59" s="178">
        <v>30917.17</v>
      </c>
      <c r="J59" s="179">
        <v>7702</v>
      </c>
      <c r="K59" s="178">
        <v>10553.54</v>
      </c>
      <c r="L59" s="179">
        <v>345</v>
      </c>
      <c r="M59" s="178">
        <v>2775.13</v>
      </c>
      <c r="N59" s="179">
        <v>234</v>
      </c>
      <c r="O59" s="178">
        <v>3825.97</v>
      </c>
      <c r="P59" s="179">
        <v>33</v>
      </c>
      <c r="Q59" s="178">
        <v>1391.03</v>
      </c>
      <c r="R59" s="179">
        <v>46</v>
      </c>
      <c r="S59" s="178">
        <v>3247.41</v>
      </c>
      <c r="T59" s="179">
        <v>56</v>
      </c>
      <c r="U59" s="178">
        <v>9124.09</v>
      </c>
      <c r="V59" s="179">
        <v>153</v>
      </c>
      <c r="W59" s="178">
        <v>332.14</v>
      </c>
      <c r="X59" s="179">
        <v>1364</v>
      </c>
      <c r="Y59" s="178">
        <v>948.43</v>
      </c>
      <c r="Z59" s="179">
        <v>879</v>
      </c>
      <c r="AA59" s="178">
        <v>772.42</v>
      </c>
      <c r="AB59" s="179">
        <v>879</v>
      </c>
      <c r="AC59" s="178">
        <v>772.42</v>
      </c>
      <c r="AD59" s="178" t="s">
        <v>412</v>
      </c>
      <c r="AE59" s="178" t="s">
        <v>412</v>
      </c>
      <c r="AF59" s="179">
        <v>485</v>
      </c>
      <c r="AG59" s="178">
        <v>175.81</v>
      </c>
    </row>
    <row r="60" spans="2:33" s="156" customFormat="1">
      <c r="B60" s="357"/>
      <c r="C60" s="365">
        <v>7</v>
      </c>
      <c r="D60" s="657">
        <v>1995</v>
      </c>
      <c r="E60" s="650"/>
      <c r="F60" s="179">
        <v>8452</v>
      </c>
      <c r="G60" s="178">
        <v>29882.14</v>
      </c>
      <c r="H60" s="179">
        <v>8307</v>
      </c>
      <c r="I60" s="178">
        <v>29607.47</v>
      </c>
      <c r="J60" s="179">
        <v>7609</v>
      </c>
      <c r="K60" s="178">
        <v>10363.620000000001</v>
      </c>
      <c r="L60" s="179">
        <v>335</v>
      </c>
      <c r="M60" s="178">
        <v>2673.02</v>
      </c>
      <c r="N60" s="179">
        <v>239</v>
      </c>
      <c r="O60" s="178">
        <v>3922.8</v>
      </c>
      <c r="P60" s="179">
        <v>30</v>
      </c>
      <c r="Q60" s="178">
        <v>1276.6300000000001</v>
      </c>
      <c r="R60" s="179">
        <v>45</v>
      </c>
      <c r="S60" s="178">
        <v>3262.37</v>
      </c>
      <c r="T60" s="179">
        <v>49</v>
      </c>
      <c r="U60" s="178">
        <v>8109.03</v>
      </c>
      <c r="V60" s="179">
        <v>145</v>
      </c>
      <c r="W60" s="178">
        <v>274.67</v>
      </c>
      <c r="X60" s="179">
        <v>1337</v>
      </c>
      <c r="Y60" s="178">
        <v>946.62</v>
      </c>
      <c r="Z60" s="179">
        <v>858</v>
      </c>
      <c r="AA60" s="178">
        <v>747.62</v>
      </c>
      <c r="AB60" s="179">
        <v>858</v>
      </c>
      <c r="AC60" s="178">
        <v>747.62</v>
      </c>
      <c r="AD60" s="178" t="s">
        <v>412</v>
      </c>
      <c r="AE60" s="178" t="s">
        <v>412</v>
      </c>
      <c r="AF60" s="179">
        <v>479</v>
      </c>
      <c r="AG60" s="178">
        <v>199</v>
      </c>
    </row>
    <row r="61" spans="2:33" s="156" customFormat="1">
      <c r="B61" s="357"/>
      <c r="C61" s="365">
        <v>8</v>
      </c>
      <c r="D61" s="657">
        <v>1996</v>
      </c>
      <c r="E61" s="650"/>
      <c r="F61" s="179">
        <v>8338</v>
      </c>
      <c r="G61" s="178">
        <v>28641.599999999999</v>
      </c>
      <c r="H61" s="179">
        <v>8212</v>
      </c>
      <c r="I61" s="178">
        <v>28375.06</v>
      </c>
      <c r="J61" s="179">
        <v>7529</v>
      </c>
      <c r="K61" s="178">
        <v>10218.74</v>
      </c>
      <c r="L61" s="179">
        <v>329</v>
      </c>
      <c r="M61" s="178">
        <v>2645.61</v>
      </c>
      <c r="N61" s="179">
        <v>240</v>
      </c>
      <c r="O61" s="178">
        <v>3936.71</v>
      </c>
      <c r="P61" s="179">
        <v>28</v>
      </c>
      <c r="Q61" s="178">
        <v>1189.03</v>
      </c>
      <c r="R61" s="179">
        <v>44</v>
      </c>
      <c r="S61" s="178">
        <v>3166.16</v>
      </c>
      <c r="T61" s="179">
        <v>42</v>
      </c>
      <c r="U61" s="178">
        <v>7218.81</v>
      </c>
      <c r="V61" s="179">
        <v>126</v>
      </c>
      <c r="W61" s="178">
        <v>266.54000000000002</v>
      </c>
      <c r="X61" s="179">
        <v>1336</v>
      </c>
      <c r="Y61" s="178">
        <v>937.6</v>
      </c>
      <c r="Z61" s="179">
        <v>873</v>
      </c>
      <c r="AA61" s="178">
        <v>747.48</v>
      </c>
      <c r="AB61" s="179">
        <v>873</v>
      </c>
      <c r="AC61" s="178">
        <v>747.48</v>
      </c>
      <c r="AD61" s="178" t="s">
        <v>412</v>
      </c>
      <c r="AE61" s="178" t="s">
        <v>412</v>
      </c>
      <c r="AF61" s="179">
        <v>463</v>
      </c>
      <c r="AG61" s="178">
        <v>190.12</v>
      </c>
    </row>
    <row r="62" spans="2:33" s="156" customFormat="1">
      <c r="B62" s="357"/>
      <c r="C62" s="365">
        <v>9</v>
      </c>
      <c r="D62" s="657">
        <v>1997</v>
      </c>
      <c r="E62" s="650"/>
      <c r="F62" s="179">
        <v>8199</v>
      </c>
      <c r="G62" s="178">
        <v>27657.46</v>
      </c>
      <c r="H62" s="179">
        <v>8087</v>
      </c>
      <c r="I62" s="178">
        <v>27404.02</v>
      </c>
      <c r="J62" s="179">
        <v>7432</v>
      </c>
      <c r="K62" s="178">
        <v>10114.959999999999</v>
      </c>
      <c r="L62" s="179">
        <v>321</v>
      </c>
      <c r="M62" s="178">
        <v>2585.5300000000002</v>
      </c>
      <c r="N62" s="179">
        <v>229</v>
      </c>
      <c r="O62" s="178">
        <v>3740.68</v>
      </c>
      <c r="P62" s="179">
        <v>22</v>
      </c>
      <c r="Q62" s="178">
        <v>941.66</v>
      </c>
      <c r="R62" s="179">
        <v>43</v>
      </c>
      <c r="S62" s="178">
        <v>3128.37</v>
      </c>
      <c r="T62" s="179">
        <v>40</v>
      </c>
      <c r="U62" s="178">
        <v>6892.82</v>
      </c>
      <c r="V62" s="179">
        <v>112</v>
      </c>
      <c r="W62" s="178">
        <v>253.44</v>
      </c>
      <c r="X62" s="179">
        <v>1309</v>
      </c>
      <c r="Y62" s="178">
        <v>920.29</v>
      </c>
      <c r="Z62" s="179">
        <v>868</v>
      </c>
      <c r="AA62" s="178">
        <v>736.97</v>
      </c>
      <c r="AB62" s="179">
        <v>868</v>
      </c>
      <c r="AC62" s="178">
        <v>736.97</v>
      </c>
      <c r="AD62" s="178" t="s">
        <v>412</v>
      </c>
      <c r="AE62" s="178" t="s">
        <v>412</v>
      </c>
      <c r="AF62" s="179">
        <v>441</v>
      </c>
      <c r="AG62" s="178">
        <v>183.32</v>
      </c>
    </row>
    <row r="63" spans="2:33" s="156" customFormat="1">
      <c r="B63" s="357"/>
      <c r="C63" s="365">
        <v>10</v>
      </c>
      <c r="D63" s="657">
        <v>1998</v>
      </c>
      <c r="E63" s="650"/>
      <c r="F63" s="179">
        <v>8059</v>
      </c>
      <c r="G63" s="178">
        <v>26063.25</v>
      </c>
      <c r="H63" s="179">
        <v>7958</v>
      </c>
      <c r="I63" s="178">
        <v>25839.37</v>
      </c>
      <c r="J63" s="179">
        <v>7318</v>
      </c>
      <c r="K63" s="178">
        <v>9977.6299999999992</v>
      </c>
      <c r="L63" s="179">
        <v>319</v>
      </c>
      <c r="M63" s="178">
        <v>2569.62</v>
      </c>
      <c r="N63" s="179">
        <v>229</v>
      </c>
      <c r="O63" s="178">
        <v>3735.74</v>
      </c>
      <c r="P63" s="179">
        <v>17</v>
      </c>
      <c r="Q63" s="178">
        <v>724.1</v>
      </c>
      <c r="R63" s="179">
        <v>40</v>
      </c>
      <c r="S63" s="178">
        <v>2928.44</v>
      </c>
      <c r="T63" s="179">
        <v>35</v>
      </c>
      <c r="U63" s="178">
        <v>5903.84</v>
      </c>
      <c r="V63" s="179">
        <v>101</v>
      </c>
      <c r="W63" s="178">
        <v>223.88</v>
      </c>
      <c r="X63" s="179">
        <v>1289</v>
      </c>
      <c r="Y63" s="178">
        <v>904.14</v>
      </c>
      <c r="Z63" s="179">
        <v>850</v>
      </c>
      <c r="AA63" s="178">
        <v>723.96</v>
      </c>
      <c r="AB63" s="179">
        <v>850</v>
      </c>
      <c r="AC63" s="178">
        <v>723.96</v>
      </c>
      <c r="AD63" s="178" t="s">
        <v>412</v>
      </c>
      <c r="AE63" s="178" t="s">
        <v>412</v>
      </c>
      <c r="AF63" s="179">
        <v>439</v>
      </c>
      <c r="AG63" s="178">
        <v>180.18</v>
      </c>
    </row>
    <row r="64" spans="2:33" s="156" customFormat="1">
      <c r="B64" s="357"/>
      <c r="C64" s="365">
        <v>11</v>
      </c>
      <c r="D64" s="657">
        <v>1999</v>
      </c>
      <c r="E64" s="650"/>
      <c r="F64" s="179">
        <v>7931</v>
      </c>
      <c r="G64" s="178">
        <v>25623.71</v>
      </c>
      <c r="H64" s="179">
        <v>7856</v>
      </c>
      <c r="I64" s="178">
        <v>25486.93</v>
      </c>
      <c r="J64" s="179">
        <v>7217</v>
      </c>
      <c r="K64" s="178">
        <v>9818.4</v>
      </c>
      <c r="L64" s="179">
        <v>313</v>
      </c>
      <c r="M64" s="178">
        <v>2516.2399999999998</v>
      </c>
      <c r="N64" s="179">
        <v>238</v>
      </c>
      <c r="O64" s="178">
        <v>3897.61</v>
      </c>
      <c r="P64" s="179">
        <v>13</v>
      </c>
      <c r="Q64" s="178">
        <v>531.38</v>
      </c>
      <c r="R64" s="179">
        <v>43</v>
      </c>
      <c r="S64" s="178">
        <v>3178.6</v>
      </c>
      <c r="T64" s="179">
        <v>32</v>
      </c>
      <c r="U64" s="178">
        <v>5544.7</v>
      </c>
      <c r="V64" s="179">
        <v>75</v>
      </c>
      <c r="W64" s="178">
        <v>136.78</v>
      </c>
      <c r="X64" s="179">
        <v>1273</v>
      </c>
      <c r="Y64" s="178">
        <v>906.1</v>
      </c>
      <c r="Z64" s="179">
        <v>846</v>
      </c>
      <c r="AA64" s="178">
        <v>731.35</v>
      </c>
      <c r="AB64" s="179">
        <v>845</v>
      </c>
      <c r="AC64" s="178">
        <v>722.85</v>
      </c>
      <c r="AD64" s="179">
        <v>1</v>
      </c>
      <c r="AE64" s="178">
        <v>8.5</v>
      </c>
      <c r="AF64" s="179">
        <v>427</v>
      </c>
      <c r="AG64" s="178">
        <v>174.75</v>
      </c>
    </row>
    <row r="65" spans="1:33" s="156" customFormat="1">
      <c r="B65" s="357"/>
      <c r="C65" s="365">
        <v>12</v>
      </c>
      <c r="D65" s="657">
        <v>2000</v>
      </c>
      <c r="E65" s="650"/>
      <c r="F65" s="179">
        <v>7889</v>
      </c>
      <c r="G65" s="178">
        <v>25184.29</v>
      </c>
      <c r="H65" s="179">
        <v>7747</v>
      </c>
      <c r="I65" s="178">
        <v>25010.51</v>
      </c>
      <c r="J65" s="179">
        <v>7118</v>
      </c>
      <c r="K65" s="178">
        <v>9661.32</v>
      </c>
      <c r="L65" s="179">
        <v>310</v>
      </c>
      <c r="M65" s="178">
        <v>2491.64</v>
      </c>
      <c r="N65" s="179">
        <v>237</v>
      </c>
      <c r="O65" s="178">
        <v>3890.25</v>
      </c>
      <c r="P65" s="179">
        <v>11</v>
      </c>
      <c r="Q65" s="178">
        <v>435.42</v>
      </c>
      <c r="R65" s="179">
        <v>38</v>
      </c>
      <c r="S65" s="178">
        <v>2814.67</v>
      </c>
      <c r="T65" s="179">
        <v>33</v>
      </c>
      <c r="U65" s="178">
        <v>5717.21</v>
      </c>
      <c r="V65" s="179">
        <v>142</v>
      </c>
      <c r="W65" s="178">
        <v>173.78</v>
      </c>
      <c r="X65" s="179">
        <v>1199</v>
      </c>
      <c r="Y65" s="178">
        <v>878.61</v>
      </c>
      <c r="Z65" s="179">
        <v>846</v>
      </c>
      <c r="AA65" s="178">
        <v>730.52</v>
      </c>
      <c r="AB65" s="179">
        <v>845</v>
      </c>
      <c r="AC65" s="178">
        <v>722.02</v>
      </c>
      <c r="AD65" s="179">
        <v>1</v>
      </c>
      <c r="AE65" s="178">
        <v>8.5</v>
      </c>
      <c r="AF65" s="179">
        <v>353</v>
      </c>
      <c r="AG65" s="178">
        <v>148.09</v>
      </c>
    </row>
    <row r="66" spans="1:33" s="156" customFormat="1">
      <c r="B66" s="364"/>
      <c r="C66" s="365">
        <v>13</v>
      </c>
      <c r="D66" s="657">
        <v>2001</v>
      </c>
      <c r="E66" s="650"/>
      <c r="F66" s="179">
        <v>7730</v>
      </c>
      <c r="G66" s="178">
        <v>24759.040000000001</v>
      </c>
      <c r="H66" s="179">
        <v>7601</v>
      </c>
      <c r="I66" s="178">
        <v>24588.92</v>
      </c>
      <c r="J66" s="179">
        <v>6979</v>
      </c>
      <c r="K66" s="178">
        <v>9481.06</v>
      </c>
      <c r="L66" s="179">
        <v>305</v>
      </c>
      <c r="M66" s="178">
        <v>2441.5700000000002</v>
      </c>
      <c r="N66" s="179">
        <v>238</v>
      </c>
      <c r="O66" s="178">
        <v>3902.66</v>
      </c>
      <c r="P66" s="179">
        <v>11</v>
      </c>
      <c r="Q66" s="178">
        <v>414.94</v>
      </c>
      <c r="R66" s="179">
        <v>36</v>
      </c>
      <c r="S66" s="178">
        <v>2747.48</v>
      </c>
      <c r="T66" s="179">
        <v>32</v>
      </c>
      <c r="U66" s="178">
        <v>5601.21</v>
      </c>
      <c r="V66" s="179">
        <v>129</v>
      </c>
      <c r="W66" s="178">
        <v>170.12</v>
      </c>
      <c r="X66" s="179">
        <v>1156</v>
      </c>
      <c r="Y66" s="178">
        <v>822.85</v>
      </c>
      <c r="Z66" s="179">
        <v>802</v>
      </c>
      <c r="AA66" s="178">
        <v>684.1</v>
      </c>
      <c r="AB66" s="179">
        <v>802</v>
      </c>
      <c r="AC66" s="178">
        <v>684.1</v>
      </c>
      <c r="AD66" s="178" t="s">
        <v>412</v>
      </c>
      <c r="AE66" s="178" t="s">
        <v>412</v>
      </c>
      <c r="AF66" s="179">
        <v>354</v>
      </c>
      <c r="AG66" s="178">
        <v>138.75</v>
      </c>
    </row>
    <row r="67" spans="1:33" s="156" customFormat="1">
      <c r="B67" s="364"/>
      <c r="C67" s="365">
        <v>14</v>
      </c>
      <c r="D67" s="657">
        <v>2002</v>
      </c>
      <c r="E67" s="650"/>
      <c r="F67" s="179">
        <v>7525</v>
      </c>
      <c r="G67" s="178">
        <v>23233.63</v>
      </c>
      <c r="H67" s="179">
        <v>7447</v>
      </c>
      <c r="I67" s="178">
        <v>23088.240000000002</v>
      </c>
      <c r="J67" s="179">
        <v>6874</v>
      </c>
      <c r="K67" s="178">
        <v>9364.1200000000008</v>
      </c>
      <c r="L67" s="179">
        <v>295</v>
      </c>
      <c r="M67" s="178">
        <v>2356.91</v>
      </c>
      <c r="N67" s="179">
        <v>207</v>
      </c>
      <c r="O67" s="178">
        <v>3385.41</v>
      </c>
      <c r="P67" s="179">
        <v>9</v>
      </c>
      <c r="Q67" s="178">
        <v>333</v>
      </c>
      <c r="R67" s="179">
        <v>33</v>
      </c>
      <c r="S67" s="178">
        <v>2554.2199999999998</v>
      </c>
      <c r="T67" s="179">
        <v>29</v>
      </c>
      <c r="U67" s="178">
        <v>5094.58</v>
      </c>
      <c r="V67" s="179">
        <v>78</v>
      </c>
      <c r="W67" s="178">
        <v>145.38999999999999</v>
      </c>
      <c r="X67" s="179">
        <v>1154</v>
      </c>
      <c r="Y67" s="178">
        <v>815.97</v>
      </c>
      <c r="Z67" s="179">
        <v>800</v>
      </c>
      <c r="AA67" s="178">
        <v>679</v>
      </c>
      <c r="AB67" s="179">
        <v>800</v>
      </c>
      <c r="AC67" s="178">
        <v>679</v>
      </c>
      <c r="AD67" s="178" t="s">
        <v>412</v>
      </c>
      <c r="AE67" s="178" t="s">
        <v>412</v>
      </c>
      <c r="AF67" s="179">
        <v>354</v>
      </c>
      <c r="AG67" s="178">
        <v>136.97</v>
      </c>
    </row>
    <row r="68" spans="1:33" s="156" customFormat="1">
      <c r="B68" s="364"/>
      <c r="C68" s="365">
        <v>15</v>
      </c>
      <c r="D68" s="657">
        <v>2003</v>
      </c>
      <c r="E68" s="650"/>
      <c r="F68" s="179">
        <v>7367</v>
      </c>
      <c r="G68" s="178">
        <v>21985.43</v>
      </c>
      <c r="H68" s="179">
        <v>7314</v>
      </c>
      <c r="I68" s="178">
        <v>21872.49</v>
      </c>
      <c r="J68" s="179">
        <v>6773</v>
      </c>
      <c r="K68" s="178">
        <v>9231.2000000000007</v>
      </c>
      <c r="L68" s="179">
        <v>287</v>
      </c>
      <c r="M68" s="178">
        <v>2299.2399999999998</v>
      </c>
      <c r="N68" s="179">
        <v>191</v>
      </c>
      <c r="O68" s="178">
        <v>3086.89</v>
      </c>
      <c r="P68" s="179">
        <v>4</v>
      </c>
      <c r="Q68" s="178">
        <v>144.36000000000001</v>
      </c>
      <c r="R68" s="179">
        <v>33</v>
      </c>
      <c r="S68" s="178">
        <v>2554.2199999999998</v>
      </c>
      <c r="T68" s="179">
        <v>26</v>
      </c>
      <c r="U68" s="178">
        <v>4556.58</v>
      </c>
      <c r="V68" s="179">
        <v>53</v>
      </c>
      <c r="W68" s="178">
        <v>112.94</v>
      </c>
      <c r="X68" s="179">
        <v>1133</v>
      </c>
      <c r="Y68" s="178">
        <v>788.07</v>
      </c>
      <c r="Z68" s="179">
        <v>791</v>
      </c>
      <c r="AA68" s="178">
        <v>664.25</v>
      </c>
      <c r="AB68" s="179">
        <v>791</v>
      </c>
      <c r="AC68" s="178">
        <v>664.25</v>
      </c>
      <c r="AD68" s="178" t="s">
        <v>412</v>
      </c>
      <c r="AE68" s="178" t="s">
        <v>412</v>
      </c>
      <c r="AF68" s="179">
        <v>342</v>
      </c>
      <c r="AG68" s="178">
        <v>123.82</v>
      </c>
    </row>
    <row r="69" spans="1:33" s="156" customFormat="1">
      <c r="B69" s="364"/>
      <c r="C69" s="365">
        <v>16</v>
      </c>
      <c r="D69" s="657">
        <v>2004</v>
      </c>
      <c r="E69" s="650"/>
      <c r="F69" s="179">
        <v>7138</v>
      </c>
      <c r="G69" s="178">
        <v>21040.47</v>
      </c>
      <c r="H69" s="179">
        <v>7096</v>
      </c>
      <c r="I69" s="178">
        <v>20928.02</v>
      </c>
      <c r="J69" s="179">
        <v>6584</v>
      </c>
      <c r="K69" s="178">
        <v>9011.01</v>
      </c>
      <c r="L69" s="179">
        <v>272</v>
      </c>
      <c r="M69" s="178">
        <v>2172.73</v>
      </c>
      <c r="N69" s="179">
        <v>184</v>
      </c>
      <c r="O69" s="178">
        <v>2971.34</v>
      </c>
      <c r="P69" s="179">
        <v>4</v>
      </c>
      <c r="Q69" s="178">
        <v>144.36000000000001</v>
      </c>
      <c r="R69" s="179">
        <v>26</v>
      </c>
      <c r="S69" s="178">
        <v>2072</v>
      </c>
      <c r="T69" s="179">
        <v>26</v>
      </c>
      <c r="U69" s="178">
        <v>4556.58</v>
      </c>
      <c r="V69" s="179">
        <v>42</v>
      </c>
      <c r="W69" s="178">
        <v>112.45</v>
      </c>
      <c r="X69" s="179">
        <v>1114</v>
      </c>
      <c r="Y69" s="178">
        <v>765.67</v>
      </c>
      <c r="Z69" s="179">
        <v>786</v>
      </c>
      <c r="AA69" s="178">
        <v>649.1</v>
      </c>
      <c r="AB69" s="179">
        <v>786</v>
      </c>
      <c r="AC69" s="178">
        <v>649.1</v>
      </c>
      <c r="AD69" s="178" t="s">
        <v>412</v>
      </c>
      <c r="AE69" s="178" t="s">
        <v>412</v>
      </c>
      <c r="AF69" s="179">
        <v>328</v>
      </c>
      <c r="AG69" s="178">
        <v>116.57</v>
      </c>
    </row>
    <row r="70" spans="1:33" s="156" customFormat="1">
      <c r="B70" s="364"/>
      <c r="C70" s="365">
        <v>17</v>
      </c>
      <c r="D70" s="657">
        <v>2005</v>
      </c>
      <c r="E70" s="650"/>
      <c r="F70" s="179">
        <v>7017</v>
      </c>
      <c r="G70" s="178">
        <v>20823.650000000001</v>
      </c>
      <c r="H70" s="179">
        <v>6980</v>
      </c>
      <c r="I70" s="178">
        <v>20723.22</v>
      </c>
      <c r="J70" s="179">
        <v>6474</v>
      </c>
      <c r="K70" s="178">
        <v>8846.76</v>
      </c>
      <c r="L70" s="179">
        <v>262</v>
      </c>
      <c r="M70" s="178">
        <v>2080.9899999999998</v>
      </c>
      <c r="N70" s="179">
        <v>188</v>
      </c>
      <c r="O70" s="178">
        <v>3008.53</v>
      </c>
      <c r="P70" s="179">
        <v>4</v>
      </c>
      <c r="Q70" s="178">
        <v>144.36000000000001</v>
      </c>
      <c r="R70" s="179">
        <v>26</v>
      </c>
      <c r="S70" s="178">
        <v>2086</v>
      </c>
      <c r="T70" s="179">
        <v>26</v>
      </c>
      <c r="U70" s="178">
        <v>4556.58</v>
      </c>
      <c r="V70" s="179">
        <v>37</v>
      </c>
      <c r="W70" s="178">
        <v>100.43</v>
      </c>
      <c r="X70" s="179">
        <v>1096</v>
      </c>
      <c r="Y70" s="178">
        <v>743.86</v>
      </c>
      <c r="Z70" s="179">
        <v>769</v>
      </c>
      <c r="AA70" s="178">
        <v>626.59</v>
      </c>
      <c r="AB70" s="179">
        <v>769</v>
      </c>
      <c r="AC70" s="178">
        <v>626.59</v>
      </c>
      <c r="AD70" s="178" t="s">
        <v>412</v>
      </c>
      <c r="AE70" s="178" t="s">
        <v>412</v>
      </c>
      <c r="AF70" s="179">
        <v>327</v>
      </c>
      <c r="AG70" s="178">
        <v>117.27</v>
      </c>
    </row>
    <row r="71" spans="1:33" s="156" customFormat="1">
      <c r="A71" s="186"/>
      <c r="B71" s="364"/>
      <c r="C71" s="365">
        <v>18</v>
      </c>
      <c r="D71" s="657">
        <v>2006</v>
      </c>
      <c r="E71" s="650"/>
      <c r="F71" s="179">
        <v>6924</v>
      </c>
      <c r="G71" s="178">
        <v>20424.97</v>
      </c>
      <c r="H71" s="179">
        <v>6884</v>
      </c>
      <c r="I71" s="178">
        <v>20323.54</v>
      </c>
      <c r="J71" s="179">
        <v>6385</v>
      </c>
      <c r="K71" s="178">
        <v>8697.9900000000016</v>
      </c>
      <c r="L71" s="179">
        <v>263</v>
      </c>
      <c r="M71" s="178">
        <v>2094.8100000000004</v>
      </c>
      <c r="N71" s="179">
        <v>182</v>
      </c>
      <c r="O71" s="178">
        <v>2911.7999999999997</v>
      </c>
      <c r="P71" s="179">
        <v>4</v>
      </c>
      <c r="Q71" s="178">
        <v>144.35999999999999</v>
      </c>
      <c r="R71" s="179">
        <v>25</v>
      </c>
      <c r="S71" s="178">
        <v>1999</v>
      </c>
      <c r="T71" s="179">
        <v>25</v>
      </c>
      <c r="U71" s="178">
        <v>4475.58</v>
      </c>
      <c r="V71" s="179">
        <v>40</v>
      </c>
      <c r="W71" s="178">
        <v>101.43</v>
      </c>
      <c r="X71" s="179">
        <v>1080</v>
      </c>
      <c r="Y71" s="178">
        <v>731.46</v>
      </c>
      <c r="Z71" s="179">
        <v>768</v>
      </c>
      <c r="AA71" s="178">
        <v>619.54000000000008</v>
      </c>
      <c r="AB71" s="179">
        <v>768</v>
      </c>
      <c r="AC71" s="178">
        <v>619.54000000000008</v>
      </c>
      <c r="AD71" s="178" t="s">
        <v>412</v>
      </c>
      <c r="AE71" s="178" t="s">
        <v>412</v>
      </c>
      <c r="AF71" s="179">
        <v>312</v>
      </c>
      <c r="AG71" s="178">
        <v>111.91999999999999</v>
      </c>
    </row>
    <row r="72" spans="1:33" s="156" customFormat="1">
      <c r="A72" s="186"/>
      <c r="B72" s="364"/>
      <c r="C72" s="365">
        <v>19</v>
      </c>
      <c r="D72" s="657">
        <v>2007</v>
      </c>
      <c r="E72" s="650"/>
      <c r="F72" s="179">
        <v>6790</v>
      </c>
      <c r="G72" s="178">
        <v>19777.539999999997</v>
      </c>
      <c r="H72" s="179">
        <v>6749</v>
      </c>
      <c r="I72" s="178">
        <v>19675.809999999998</v>
      </c>
      <c r="J72" s="179">
        <v>6261</v>
      </c>
      <c r="K72" s="178">
        <v>8540.6200000000008</v>
      </c>
      <c r="L72" s="179">
        <v>255</v>
      </c>
      <c r="M72" s="178">
        <v>2033.1</v>
      </c>
      <c r="N72" s="179">
        <v>183</v>
      </c>
      <c r="O72" s="178">
        <v>2932.15</v>
      </c>
      <c r="P72" s="179">
        <v>4</v>
      </c>
      <c r="Q72" s="178">
        <v>144.35999999999999</v>
      </c>
      <c r="R72" s="179">
        <v>23</v>
      </c>
      <c r="S72" s="178">
        <v>1849</v>
      </c>
      <c r="T72" s="179">
        <v>23</v>
      </c>
      <c r="U72" s="178">
        <v>4176.58</v>
      </c>
      <c r="V72" s="179">
        <v>41</v>
      </c>
      <c r="W72" s="178">
        <v>101.73000000000002</v>
      </c>
      <c r="X72" s="179">
        <v>1064</v>
      </c>
      <c r="Y72" s="178">
        <v>716.73999999999933</v>
      </c>
      <c r="Z72" s="179">
        <v>770</v>
      </c>
      <c r="AA72" s="178">
        <v>612.14999999999918</v>
      </c>
      <c r="AB72" s="179">
        <v>770</v>
      </c>
      <c r="AC72" s="178">
        <v>612.14999999999918</v>
      </c>
      <c r="AD72" s="178" t="s">
        <v>412</v>
      </c>
      <c r="AE72" s="178" t="s">
        <v>412</v>
      </c>
      <c r="AF72" s="179">
        <v>294</v>
      </c>
      <c r="AG72" s="178">
        <v>104.59</v>
      </c>
    </row>
    <row r="73" spans="1:33" s="156" customFormat="1">
      <c r="A73" s="186"/>
      <c r="B73" s="364"/>
      <c r="C73" s="365">
        <v>20</v>
      </c>
      <c r="D73" s="657">
        <v>2008</v>
      </c>
      <c r="E73" s="650"/>
      <c r="F73" s="179">
        <v>6632</v>
      </c>
      <c r="G73" s="178">
        <v>19794.61</v>
      </c>
      <c r="H73" s="179">
        <v>6620</v>
      </c>
      <c r="I73" s="178">
        <v>19713.849999999999</v>
      </c>
      <c r="J73" s="179">
        <v>6136</v>
      </c>
      <c r="K73" s="178">
        <v>8337.5899999999983</v>
      </c>
      <c r="L73" s="179">
        <v>249</v>
      </c>
      <c r="M73" s="178">
        <v>1991.91</v>
      </c>
      <c r="N73" s="179">
        <v>182</v>
      </c>
      <c r="O73" s="178">
        <v>2907.41</v>
      </c>
      <c r="P73" s="179">
        <v>5</v>
      </c>
      <c r="Q73" s="178">
        <v>171.36</v>
      </c>
      <c r="R73" s="179">
        <v>23</v>
      </c>
      <c r="S73" s="178">
        <v>1849</v>
      </c>
      <c r="T73" s="179">
        <v>25</v>
      </c>
      <c r="U73" s="178">
        <v>4456.58</v>
      </c>
      <c r="V73" s="179">
        <v>12</v>
      </c>
      <c r="W73" s="178">
        <v>80.760000000000005</v>
      </c>
      <c r="X73" s="179">
        <v>1067</v>
      </c>
      <c r="Y73" s="178">
        <v>713.27999999999952</v>
      </c>
      <c r="Z73" s="179">
        <v>776</v>
      </c>
      <c r="AA73" s="178">
        <v>611.49999999999955</v>
      </c>
      <c r="AB73" s="179">
        <v>776</v>
      </c>
      <c r="AC73" s="178">
        <v>611.49999999999955</v>
      </c>
      <c r="AD73" s="178" t="s">
        <v>412</v>
      </c>
      <c r="AE73" s="178" t="s">
        <v>412</v>
      </c>
      <c r="AF73" s="179">
        <v>291</v>
      </c>
      <c r="AG73" s="178">
        <v>101.77999999999999</v>
      </c>
    </row>
    <row r="74" spans="1:33" s="156" customFormat="1">
      <c r="A74" s="186"/>
      <c r="B74" s="364"/>
      <c r="C74" s="365">
        <v>21</v>
      </c>
      <c r="D74" s="657">
        <v>2009</v>
      </c>
      <c r="E74" s="650"/>
      <c r="F74" s="179">
        <v>6512</v>
      </c>
      <c r="G74" s="178">
        <v>19411</v>
      </c>
      <c r="H74" s="179">
        <v>6475</v>
      </c>
      <c r="I74" s="178">
        <v>19319.490000000002</v>
      </c>
      <c r="J74" s="179">
        <v>5999</v>
      </c>
      <c r="K74" s="178">
        <v>8197.56</v>
      </c>
      <c r="L74" s="179">
        <v>247</v>
      </c>
      <c r="M74" s="178">
        <v>1973.75</v>
      </c>
      <c r="N74" s="179">
        <v>177</v>
      </c>
      <c r="O74" s="178">
        <v>2836.71</v>
      </c>
      <c r="P74" s="179">
        <v>5</v>
      </c>
      <c r="Q74" s="178">
        <v>176.36</v>
      </c>
      <c r="R74" s="179">
        <v>23</v>
      </c>
      <c r="S74" s="178">
        <v>1849</v>
      </c>
      <c r="T74" s="179">
        <v>24</v>
      </c>
      <c r="U74" s="178">
        <v>4286.1100000000006</v>
      </c>
      <c r="V74" s="179">
        <v>37</v>
      </c>
      <c r="W74" s="178">
        <v>91.510000000000019</v>
      </c>
      <c r="X74" s="179">
        <v>1090</v>
      </c>
      <c r="Y74" s="178">
        <v>730.71</v>
      </c>
      <c r="Z74" s="179">
        <v>810</v>
      </c>
      <c r="AA74" s="178">
        <v>633.62</v>
      </c>
      <c r="AB74" s="179">
        <v>810</v>
      </c>
      <c r="AC74" s="178">
        <v>633.62</v>
      </c>
      <c r="AD74" s="178" t="s">
        <v>188</v>
      </c>
      <c r="AE74" s="178" t="s">
        <v>188</v>
      </c>
      <c r="AF74" s="179">
        <v>280</v>
      </c>
      <c r="AG74" s="178">
        <v>97.089999999999989</v>
      </c>
    </row>
    <row r="75" spans="1:33" s="156" customFormat="1">
      <c r="A75" s="186"/>
      <c r="B75" s="364"/>
      <c r="C75" s="365">
        <v>22</v>
      </c>
      <c r="D75" s="657">
        <v>2010</v>
      </c>
      <c r="E75" s="650"/>
      <c r="F75" s="179">
        <v>6360</v>
      </c>
      <c r="G75" s="178">
        <v>18791.2</v>
      </c>
      <c r="H75" s="179">
        <v>6324</v>
      </c>
      <c r="I75" s="178">
        <v>18700.34</v>
      </c>
      <c r="J75" s="179">
        <v>5863</v>
      </c>
      <c r="K75" s="178">
        <v>7997.880000000001</v>
      </c>
      <c r="L75" s="179">
        <v>236</v>
      </c>
      <c r="M75" s="178">
        <v>1888.1200000000003</v>
      </c>
      <c r="N75" s="179">
        <v>175</v>
      </c>
      <c r="O75" s="178">
        <v>2800.87</v>
      </c>
      <c r="P75" s="179">
        <v>5</v>
      </c>
      <c r="Q75" s="178">
        <v>176.36</v>
      </c>
      <c r="R75" s="179">
        <v>23</v>
      </c>
      <c r="S75" s="178">
        <v>1849</v>
      </c>
      <c r="T75" s="179">
        <v>22</v>
      </c>
      <c r="U75" s="178">
        <v>3988.11</v>
      </c>
      <c r="V75" s="179">
        <v>36</v>
      </c>
      <c r="W75" s="178">
        <v>90.860000000000014</v>
      </c>
      <c r="X75" s="179">
        <v>1096</v>
      </c>
      <c r="Y75" s="178">
        <v>733.57999999999993</v>
      </c>
      <c r="Z75" s="179">
        <v>819</v>
      </c>
      <c r="AA75" s="178">
        <v>637.68999999999994</v>
      </c>
      <c r="AB75" s="179">
        <v>819</v>
      </c>
      <c r="AC75" s="178">
        <v>637.68999999999994</v>
      </c>
      <c r="AD75" s="178" t="s">
        <v>412</v>
      </c>
      <c r="AE75" s="178" t="s">
        <v>412</v>
      </c>
      <c r="AF75" s="179">
        <v>277</v>
      </c>
      <c r="AG75" s="178">
        <v>95.89</v>
      </c>
    </row>
    <row r="76" spans="1:33" s="156" customFormat="1">
      <c r="A76" s="186"/>
      <c r="B76" s="364"/>
      <c r="C76" s="365">
        <v>23</v>
      </c>
      <c r="D76" s="657">
        <v>2011</v>
      </c>
      <c r="E76" s="650"/>
      <c r="F76" s="184">
        <v>6273</v>
      </c>
      <c r="G76" s="178">
        <v>18714.34</v>
      </c>
      <c r="H76" s="179">
        <v>6236</v>
      </c>
      <c r="I76" s="178">
        <v>18617.28</v>
      </c>
      <c r="J76" s="179">
        <v>5783</v>
      </c>
      <c r="K76" s="178">
        <v>7846.130000000001</v>
      </c>
      <c r="L76" s="179">
        <v>234</v>
      </c>
      <c r="M76" s="178">
        <v>1875.79</v>
      </c>
      <c r="N76" s="179">
        <v>168</v>
      </c>
      <c r="O76" s="178">
        <v>2688.89</v>
      </c>
      <c r="P76" s="179">
        <v>5</v>
      </c>
      <c r="Q76" s="178">
        <v>176.36</v>
      </c>
      <c r="R76" s="179">
        <v>24</v>
      </c>
      <c r="S76" s="178">
        <v>1924</v>
      </c>
      <c r="T76" s="179">
        <v>22</v>
      </c>
      <c r="U76" s="178">
        <v>4106.1099999999997</v>
      </c>
      <c r="V76" s="179">
        <v>37</v>
      </c>
      <c r="W76" s="178">
        <v>97.060000000000016</v>
      </c>
      <c r="X76" s="179">
        <v>1049</v>
      </c>
      <c r="Y76" s="178">
        <v>702.87</v>
      </c>
      <c r="Z76" s="179">
        <v>794</v>
      </c>
      <c r="AA76" s="178">
        <v>616.5200000000001</v>
      </c>
      <c r="AB76" s="179">
        <v>794</v>
      </c>
      <c r="AC76" s="178">
        <v>616.5200000000001</v>
      </c>
      <c r="AD76" s="178" t="s">
        <v>412</v>
      </c>
      <c r="AE76" s="178" t="s">
        <v>412</v>
      </c>
      <c r="AF76" s="179">
        <v>255</v>
      </c>
      <c r="AG76" s="178">
        <v>86.350000000000009</v>
      </c>
    </row>
    <row r="77" spans="1:33" s="156" customFormat="1">
      <c r="B77" s="365"/>
      <c r="C77" s="365">
        <v>24</v>
      </c>
      <c r="D77" s="657">
        <v>2012</v>
      </c>
      <c r="E77" s="650"/>
      <c r="F77" s="184">
        <v>6114</v>
      </c>
      <c r="G77" s="178">
        <v>18325.66</v>
      </c>
      <c r="H77" s="184">
        <v>6079</v>
      </c>
      <c r="I77" s="178">
        <v>18229.8</v>
      </c>
      <c r="J77" s="179">
        <v>5632</v>
      </c>
      <c r="K77" s="178">
        <v>7615.33</v>
      </c>
      <c r="L77" s="179">
        <v>232</v>
      </c>
      <c r="M77" s="178">
        <v>1850.1</v>
      </c>
      <c r="N77" s="179">
        <v>167</v>
      </c>
      <c r="O77" s="178">
        <v>2674.63</v>
      </c>
      <c r="P77" s="179">
        <v>4</v>
      </c>
      <c r="Q77" s="178">
        <v>148.24</v>
      </c>
      <c r="R77" s="179">
        <v>22</v>
      </c>
      <c r="S77" s="178">
        <v>1768</v>
      </c>
      <c r="T77" s="179">
        <v>22</v>
      </c>
      <c r="U77" s="178">
        <v>4173.5</v>
      </c>
      <c r="V77" s="179">
        <v>35</v>
      </c>
      <c r="W77" s="178">
        <v>95.86</v>
      </c>
      <c r="X77" s="179">
        <v>1021</v>
      </c>
      <c r="Y77" s="178">
        <v>687.88</v>
      </c>
      <c r="Z77" s="179">
        <v>778</v>
      </c>
      <c r="AA77" s="178">
        <v>604.83000000000004</v>
      </c>
      <c r="AB77" s="179">
        <v>778</v>
      </c>
      <c r="AC77" s="178">
        <v>604.83000000000004</v>
      </c>
      <c r="AD77" s="178" t="s">
        <v>412</v>
      </c>
      <c r="AE77" s="178" t="s">
        <v>412</v>
      </c>
      <c r="AF77" s="179">
        <v>243</v>
      </c>
      <c r="AG77" s="178">
        <v>83.05</v>
      </c>
    </row>
    <row r="78" spans="1:33" s="156" customFormat="1">
      <c r="A78" s="186"/>
      <c r="B78" s="364"/>
      <c r="C78" s="365">
        <v>25</v>
      </c>
      <c r="D78" s="657">
        <v>2013</v>
      </c>
      <c r="E78" s="650"/>
      <c r="F78" s="184">
        <v>5927</v>
      </c>
      <c r="G78" s="178">
        <v>17815.899999999998</v>
      </c>
      <c r="H78" s="179">
        <v>5892</v>
      </c>
      <c r="I78" s="178">
        <v>17720.04</v>
      </c>
      <c r="J78" s="179">
        <v>5460</v>
      </c>
      <c r="K78" s="178">
        <v>7388.15</v>
      </c>
      <c r="L78" s="179">
        <v>220</v>
      </c>
      <c r="M78" s="178">
        <v>1752.7</v>
      </c>
      <c r="N78" s="179">
        <v>170</v>
      </c>
      <c r="O78" s="178">
        <v>2753.71</v>
      </c>
      <c r="P78" s="179">
        <v>1</v>
      </c>
      <c r="Q78" s="178">
        <v>29.98</v>
      </c>
      <c r="R78" s="179">
        <v>20</v>
      </c>
      <c r="S78" s="178">
        <v>1618</v>
      </c>
      <c r="T78" s="179">
        <v>21</v>
      </c>
      <c r="U78" s="178">
        <v>4177.5</v>
      </c>
      <c r="V78" s="179">
        <v>35</v>
      </c>
      <c r="W78" s="178">
        <v>95.860000000000014</v>
      </c>
      <c r="X78" s="179">
        <v>936</v>
      </c>
      <c r="Y78" s="178">
        <v>649.0100000000001</v>
      </c>
      <c r="Z78" s="179">
        <v>746</v>
      </c>
      <c r="AA78" s="178">
        <v>582.41</v>
      </c>
      <c r="AB78" s="179">
        <v>746</v>
      </c>
      <c r="AC78" s="178">
        <v>582.41</v>
      </c>
      <c r="AD78" s="178" t="s">
        <v>188</v>
      </c>
      <c r="AE78" s="178" t="s">
        <v>188</v>
      </c>
      <c r="AF78" s="179">
        <v>190</v>
      </c>
      <c r="AG78" s="178">
        <v>66.600000000000009</v>
      </c>
    </row>
    <row r="79" spans="1:33" s="156" customFormat="1">
      <c r="A79" s="186"/>
      <c r="B79" s="364"/>
      <c r="C79" s="365">
        <v>26</v>
      </c>
      <c r="D79" s="657">
        <v>2014</v>
      </c>
      <c r="E79" s="650"/>
      <c r="F79" s="184">
        <v>5742</v>
      </c>
      <c r="G79" s="178">
        <v>17524.75</v>
      </c>
      <c r="H79" s="179">
        <v>5709</v>
      </c>
      <c r="I79" s="178">
        <v>17429.490000000002</v>
      </c>
      <c r="J79" s="179">
        <v>5284</v>
      </c>
      <c r="K79" s="178">
        <v>7155.68</v>
      </c>
      <c r="L79" s="179">
        <v>215</v>
      </c>
      <c r="M79" s="178">
        <v>1713.13</v>
      </c>
      <c r="N79" s="179">
        <v>167</v>
      </c>
      <c r="O79" s="178">
        <v>2711.2</v>
      </c>
      <c r="P79" s="179">
        <v>1</v>
      </c>
      <c r="Q79" s="178">
        <v>29.98</v>
      </c>
      <c r="R79" s="179">
        <v>21</v>
      </c>
      <c r="S79" s="178">
        <v>1642</v>
      </c>
      <c r="T79" s="179">
        <v>21</v>
      </c>
      <c r="U79" s="178">
        <v>4177.5</v>
      </c>
      <c r="V79" s="179">
        <v>33</v>
      </c>
      <c r="W79" s="178">
        <v>95.26</v>
      </c>
      <c r="X79" s="179">
        <v>912</v>
      </c>
      <c r="Y79" s="178">
        <v>634.16999999999996</v>
      </c>
      <c r="Z79" s="179">
        <v>731</v>
      </c>
      <c r="AA79" s="178">
        <v>570.37</v>
      </c>
      <c r="AB79" s="179">
        <v>731</v>
      </c>
      <c r="AC79" s="178">
        <v>570.37</v>
      </c>
      <c r="AD79" s="178" t="s">
        <v>188</v>
      </c>
      <c r="AE79" s="178" t="s">
        <v>188</v>
      </c>
      <c r="AF79" s="179">
        <v>181</v>
      </c>
      <c r="AG79" s="178">
        <v>63.8</v>
      </c>
    </row>
    <row r="80" spans="1:33" s="156" customFormat="1">
      <c r="A80" s="186"/>
      <c r="B80" s="364"/>
      <c r="C80" s="365">
        <v>27</v>
      </c>
      <c r="D80" s="657">
        <v>2015</v>
      </c>
      <c r="E80" s="650"/>
      <c r="F80" s="184">
        <v>5519</v>
      </c>
      <c r="G80" s="178">
        <v>17013.28</v>
      </c>
      <c r="H80" s="179">
        <v>5485</v>
      </c>
      <c r="I80" s="178">
        <v>16917.72</v>
      </c>
      <c r="J80" s="179">
        <v>5069</v>
      </c>
      <c r="K80" s="178">
        <v>6883.94</v>
      </c>
      <c r="L80" s="179">
        <v>209</v>
      </c>
      <c r="M80" s="178">
        <v>1662.43</v>
      </c>
      <c r="N80" s="179">
        <v>166</v>
      </c>
      <c r="O80" s="178">
        <v>2691.87</v>
      </c>
      <c r="P80" s="179">
        <v>1</v>
      </c>
      <c r="Q80" s="178">
        <v>29.98</v>
      </c>
      <c r="R80" s="179">
        <v>19</v>
      </c>
      <c r="S80" s="178">
        <v>1472</v>
      </c>
      <c r="T80" s="179">
        <v>21</v>
      </c>
      <c r="U80" s="178">
        <v>4177.5</v>
      </c>
      <c r="V80" s="179">
        <v>34</v>
      </c>
      <c r="W80" s="178">
        <v>95.56</v>
      </c>
      <c r="X80" s="179">
        <v>840</v>
      </c>
      <c r="Y80" s="178">
        <v>587.89</v>
      </c>
      <c r="Z80" s="179">
        <v>670</v>
      </c>
      <c r="AA80" s="178">
        <v>528.05999999999995</v>
      </c>
      <c r="AB80" s="179">
        <v>670</v>
      </c>
      <c r="AC80" s="178">
        <v>528.05999999999995</v>
      </c>
      <c r="AD80" s="178" t="s">
        <v>412</v>
      </c>
      <c r="AE80" s="178" t="s">
        <v>412</v>
      </c>
      <c r="AF80" s="179">
        <v>170</v>
      </c>
      <c r="AG80" s="178">
        <v>59.83</v>
      </c>
    </row>
    <row r="81" spans="1:34" s="156" customFormat="1">
      <c r="A81" s="186"/>
      <c r="B81" s="364"/>
      <c r="C81" s="166">
        <v>28</v>
      </c>
      <c r="D81" s="657">
        <v>2016</v>
      </c>
      <c r="E81" s="650"/>
      <c r="F81" s="185">
        <v>5378</v>
      </c>
      <c r="G81" s="178">
        <v>16948.689999999999</v>
      </c>
      <c r="H81" s="184">
        <v>5350</v>
      </c>
      <c r="I81" s="177">
        <v>16854.830000000002</v>
      </c>
      <c r="J81" s="184">
        <v>4939</v>
      </c>
      <c r="K81" s="177">
        <v>6671.13</v>
      </c>
      <c r="L81" s="184">
        <v>209</v>
      </c>
      <c r="M81" s="177">
        <v>1664.13</v>
      </c>
      <c r="N81" s="184">
        <v>160</v>
      </c>
      <c r="O81" s="177">
        <v>2609.09</v>
      </c>
      <c r="P81" s="184">
        <v>1</v>
      </c>
      <c r="Q81" s="177">
        <v>29.98</v>
      </c>
      <c r="R81" s="184">
        <v>19</v>
      </c>
      <c r="S81" s="177">
        <v>1472</v>
      </c>
      <c r="T81" s="184">
        <v>22</v>
      </c>
      <c r="U81" s="177">
        <v>4408.5</v>
      </c>
      <c r="V81" s="184">
        <v>28</v>
      </c>
      <c r="W81" s="176">
        <v>93.86</v>
      </c>
      <c r="X81" s="179">
        <v>854</v>
      </c>
      <c r="Y81" s="177">
        <v>598.51</v>
      </c>
      <c r="Z81" s="184">
        <v>694</v>
      </c>
      <c r="AA81" s="177">
        <v>542.54999999999995</v>
      </c>
      <c r="AB81" s="184">
        <v>694</v>
      </c>
      <c r="AC81" s="177">
        <v>542.54999999999995</v>
      </c>
      <c r="AD81" s="177" t="s">
        <v>412</v>
      </c>
      <c r="AE81" s="176" t="s">
        <v>412</v>
      </c>
      <c r="AF81" s="179">
        <v>160</v>
      </c>
      <c r="AG81" s="177">
        <v>55.96</v>
      </c>
    </row>
    <row r="82" spans="1:34" s="156" customFormat="1">
      <c r="A82" s="186"/>
      <c r="B82" s="364"/>
      <c r="C82" s="365">
        <v>29</v>
      </c>
      <c r="D82" s="657">
        <v>2017</v>
      </c>
      <c r="E82" s="650"/>
      <c r="F82" s="185">
        <v>5208</v>
      </c>
      <c r="G82" s="178">
        <v>16380.7</v>
      </c>
      <c r="H82" s="184">
        <v>5193</v>
      </c>
      <c r="I82" s="177">
        <v>16293.14</v>
      </c>
      <c r="J82" s="179">
        <v>4789</v>
      </c>
      <c r="K82" s="177">
        <v>6512.36</v>
      </c>
      <c r="L82" s="184">
        <v>205</v>
      </c>
      <c r="M82" s="177">
        <v>1629.97</v>
      </c>
      <c r="N82" s="184">
        <v>159</v>
      </c>
      <c r="O82" s="177">
        <v>2584.33</v>
      </c>
      <c r="P82" s="184">
        <v>1</v>
      </c>
      <c r="Q82" s="177">
        <v>29.98</v>
      </c>
      <c r="R82" s="184">
        <v>19</v>
      </c>
      <c r="S82" s="177">
        <v>1496</v>
      </c>
      <c r="T82" s="184">
        <v>20</v>
      </c>
      <c r="U82" s="177">
        <v>4040.5</v>
      </c>
      <c r="V82" s="184">
        <v>15</v>
      </c>
      <c r="W82" s="176">
        <v>142.32</v>
      </c>
      <c r="X82" s="179">
        <v>848</v>
      </c>
      <c r="Y82" s="177">
        <v>597.53</v>
      </c>
      <c r="Z82" s="184">
        <v>691</v>
      </c>
      <c r="AA82" s="177">
        <v>542.77</v>
      </c>
      <c r="AB82" s="184">
        <v>691</v>
      </c>
      <c r="AC82" s="177">
        <v>542.77</v>
      </c>
      <c r="AD82" s="177" t="s">
        <v>188</v>
      </c>
      <c r="AE82" s="176" t="s">
        <v>188</v>
      </c>
      <c r="AF82" s="179">
        <v>157</v>
      </c>
      <c r="AG82" s="177">
        <v>54.76</v>
      </c>
    </row>
    <row r="83" spans="1:34" s="156" customFormat="1">
      <c r="A83" s="186"/>
      <c r="B83" s="364"/>
      <c r="C83" s="365">
        <v>30</v>
      </c>
      <c r="D83" s="657">
        <v>2018</v>
      </c>
      <c r="E83" s="650"/>
      <c r="F83" s="185">
        <v>5028</v>
      </c>
      <c r="G83" s="178">
        <v>16469.650000000001</v>
      </c>
      <c r="H83" s="184">
        <v>5012</v>
      </c>
      <c r="I83" s="177">
        <v>16387.37</v>
      </c>
      <c r="J83" s="179">
        <v>4612</v>
      </c>
      <c r="K83" s="177">
        <v>6293.91</v>
      </c>
      <c r="L83" s="184">
        <v>198</v>
      </c>
      <c r="M83" s="177">
        <v>1579.63</v>
      </c>
      <c r="N83" s="184">
        <v>161</v>
      </c>
      <c r="O83" s="177">
        <v>2610.33</v>
      </c>
      <c r="P83" s="179" t="s">
        <v>188</v>
      </c>
      <c r="Q83" s="177" t="s">
        <v>188</v>
      </c>
      <c r="R83" s="184">
        <v>19</v>
      </c>
      <c r="S83" s="177">
        <v>1496</v>
      </c>
      <c r="T83" s="184">
        <v>22</v>
      </c>
      <c r="U83" s="177">
        <v>4407.5</v>
      </c>
      <c r="V83" s="184">
        <v>16</v>
      </c>
      <c r="W83" s="176">
        <v>82.28</v>
      </c>
      <c r="X83" s="179">
        <v>817</v>
      </c>
      <c r="Y83" s="177">
        <v>577.16</v>
      </c>
      <c r="Z83" s="184">
        <v>664</v>
      </c>
      <c r="AA83" s="177">
        <v>523.6</v>
      </c>
      <c r="AB83" s="184">
        <v>664</v>
      </c>
      <c r="AC83" s="177">
        <v>523.6</v>
      </c>
      <c r="AD83" s="177" t="s">
        <v>188</v>
      </c>
      <c r="AE83" s="176" t="s">
        <v>188</v>
      </c>
      <c r="AF83" s="179">
        <v>153</v>
      </c>
      <c r="AG83" s="177">
        <v>53.56</v>
      </c>
    </row>
    <row r="84" spans="1:34" s="156" customFormat="1">
      <c r="A84" s="186"/>
      <c r="B84" s="364" t="s">
        <v>86</v>
      </c>
      <c r="C84" s="365">
        <v>1</v>
      </c>
      <c r="D84" s="657">
        <v>2019</v>
      </c>
      <c r="E84" s="650"/>
      <c r="F84" s="185">
        <v>5649</v>
      </c>
      <c r="G84" s="178">
        <v>16397.939999999999</v>
      </c>
      <c r="H84" s="184">
        <v>5484</v>
      </c>
      <c r="I84" s="177">
        <v>16262.9</v>
      </c>
      <c r="J84" s="185">
        <v>5098</v>
      </c>
      <c r="K84" s="178">
        <v>6572.89</v>
      </c>
      <c r="L84" s="184">
        <v>190</v>
      </c>
      <c r="M84" s="177">
        <v>1517.79</v>
      </c>
      <c r="N84" s="184">
        <v>159</v>
      </c>
      <c r="O84" s="177">
        <v>2587.2199999999998</v>
      </c>
      <c r="P84" s="179" t="s">
        <v>188</v>
      </c>
      <c r="Q84" s="177" t="s">
        <v>188</v>
      </c>
      <c r="R84" s="179">
        <v>16</v>
      </c>
      <c r="S84" s="177">
        <v>1247</v>
      </c>
      <c r="T84" s="184">
        <v>21</v>
      </c>
      <c r="U84" s="177">
        <v>4338</v>
      </c>
      <c r="V84" s="184">
        <v>165</v>
      </c>
      <c r="W84" s="176">
        <v>135.04</v>
      </c>
      <c r="X84" s="179">
        <v>799</v>
      </c>
      <c r="Y84" s="178">
        <v>563.23</v>
      </c>
      <c r="Z84" s="184">
        <v>650</v>
      </c>
      <c r="AA84" s="177">
        <v>510.47</v>
      </c>
      <c r="AB84" s="184">
        <v>650</v>
      </c>
      <c r="AC84" s="177">
        <v>510.47</v>
      </c>
      <c r="AD84" s="184" t="s">
        <v>188</v>
      </c>
      <c r="AE84" s="185" t="s">
        <v>188</v>
      </c>
      <c r="AF84" s="183">
        <v>149</v>
      </c>
      <c r="AG84" s="180">
        <v>52.76</v>
      </c>
    </row>
    <row r="85" spans="1:34" s="156" customFormat="1">
      <c r="A85" s="186"/>
      <c r="B85" s="364"/>
      <c r="C85" s="365">
        <v>2</v>
      </c>
      <c r="D85" s="657">
        <v>2020</v>
      </c>
      <c r="E85" s="662"/>
      <c r="F85" s="185">
        <v>5555</v>
      </c>
      <c r="G85" s="178">
        <v>16641.47</v>
      </c>
      <c r="H85" s="184">
        <v>5393</v>
      </c>
      <c r="I85" s="177">
        <v>16506.23</v>
      </c>
      <c r="J85" s="185">
        <v>5005</v>
      </c>
      <c r="K85" s="178">
        <v>6521.18</v>
      </c>
      <c r="L85" s="184">
        <v>189</v>
      </c>
      <c r="M85" s="177">
        <v>1501.44</v>
      </c>
      <c r="N85" s="184">
        <v>161</v>
      </c>
      <c r="O85" s="177">
        <v>2617.61</v>
      </c>
      <c r="P85" s="179">
        <v>0</v>
      </c>
      <c r="Q85" s="177">
        <v>0</v>
      </c>
      <c r="R85" s="179">
        <v>16</v>
      </c>
      <c r="S85" s="177">
        <v>1247</v>
      </c>
      <c r="T85" s="184">
        <v>22</v>
      </c>
      <c r="U85" s="177">
        <v>4619</v>
      </c>
      <c r="V85" s="184">
        <v>162</v>
      </c>
      <c r="W85" s="176">
        <v>135.24</v>
      </c>
      <c r="X85" s="179">
        <v>795</v>
      </c>
      <c r="Y85" s="178">
        <v>566.5</v>
      </c>
      <c r="Z85" s="184">
        <v>649</v>
      </c>
      <c r="AA85" s="177">
        <v>513.54</v>
      </c>
      <c r="AB85" s="184">
        <v>649</v>
      </c>
      <c r="AC85" s="177">
        <v>513.54</v>
      </c>
      <c r="AD85" s="177" t="s">
        <v>188</v>
      </c>
      <c r="AE85" s="176" t="s">
        <v>188</v>
      </c>
      <c r="AF85" s="183">
        <v>146</v>
      </c>
      <c r="AG85" s="180">
        <v>52.96</v>
      </c>
      <c r="AH85" s="182"/>
    </row>
    <row r="86" spans="1:34" s="156" customFormat="1">
      <c r="B86" s="364"/>
      <c r="C86" s="166">
        <v>3</v>
      </c>
      <c r="D86" s="650">
        <v>2021</v>
      </c>
      <c r="E86" s="655"/>
      <c r="F86" s="179">
        <v>5317</v>
      </c>
      <c r="G86" s="178">
        <v>15972.139999999998</v>
      </c>
      <c r="H86" s="179">
        <v>5159</v>
      </c>
      <c r="I86" s="178">
        <v>15839.199999999997</v>
      </c>
      <c r="J86" s="179">
        <v>4791</v>
      </c>
      <c r="K86" s="178">
        <v>6219.0899999999983</v>
      </c>
      <c r="L86" s="179">
        <v>177</v>
      </c>
      <c r="M86" s="178">
        <v>1418.31</v>
      </c>
      <c r="N86" s="179">
        <v>154</v>
      </c>
      <c r="O86" s="178">
        <v>2527.8000000000002</v>
      </c>
      <c r="P86" s="179" t="s">
        <v>188</v>
      </c>
      <c r="Q86" s="177" t="s">
        <v>188</v>
      </c>
      <c r="R86" s="179">
        <v>16</v>
      </c>
      <c r="S86" s="178">
        <v>1247</v>
      </c>
      <c r="T86" s="179">
        <v>21</v>
      </c>
      <c r="U86" s="178">
        <v>4427</v>
      </c>
      <c r="V86" s="179">
        <v>158</v>
      </c>
      <c r="W86" s="178">
        <v>132.94000000000003</v>
      </c>
      <c r="X86" s="179">
        <v>759</v>
      </c>
      <c r="Y86" s="178">
        <v>540.27</v>
      </c>
      <c r="Z86" s="179">
        <v>616</v>
      </c>
      <c r="AA86" s="178">
        <v>489.41</v>
      </c>
      <c r="AB86" s="179">
        <v>616</v>
      </c>
      <c r="AC86" s="178">
        <v>489.41</v>
      </c>
      <c r="AD86" s="177" t="s">
        <v>188</v>
      </c>
      <c r="AE86" s="176" t="s">
        <v>188</v>
      </c>
      <c r="AF86" s="181">
        <v>143</v>
      </c>
      <c r="AG86" s="180">
        <v>50.860000000000007</v>
      </c>
    </row>
    <row r="87" spans="1:34" s="156" customFormat="1">
      <c r="B87" s="364"/>
      <c r="C87" s="166">
        <v>4</v>
      </c>
      <c r="D87" s="650">
        <v>2022</v>
      </c>
      <c r="E87" s="655"/>
      <c r="F87" s="179">
        <v>5194</v>
      </c>
      <c r="G87" s="178">
        <v>15271.96</v>
      </c>
      <c r="H87" s="179">
        <v>5039</v>
      </c>
      <c r="I87" s="178">
        <v>15140.779999999999</v>
      </c>
      <c r="J87" s="179">
        <v>4686</v>
      </c>
      <c r="K87" s="178">
        <v>6077.73</v>
      </c>
      <c r="L87" s="179">
        <v>171</v>
      </c>
      <c r="M87" s="178">
        <v>1370.0900000000001</v>
      </c>
      <c r="N87" s="179">
        <v>149</v>
      </c>
      <c r="O87" s="178">
        <v>2457.96</v>
      </c>
      <c r="P87" s="179" t="s">
        <v>188</v>
      </c>
      <c r="Q87" s="177" t="s">
        <v>188</v>
      </c>
      <c r="R87" s="179">
        <v>12</v>
      </c>
      <c r="S87" s="178">
        <v>907</v>
      </c>
      <c r="T87" s="179">
        <v>21</v>
      </c>
      <c r="U87" s="178">
        <v>4328</v>
      </c>
      <c r="V87" s="179">
        <v>155</v>
      </c>
      <c r="W87" s="178">
        <v>131.18</v>
      </c>
      <c r="X87" s="179">
        <v>746</v>
      </c>
      <c r="Y87" s="178">
        <v>529.79</v>
      </c>
      <c r="Z87" s="179">
        <v>605</v>
      </c>
      <c r="AA87" s="178">
        <v>479.63</v>
      </c>
      <c r="AB87" s="179">
        <v>605</v>
      </c>
      <c r="AC87" s="178">
        <v>479.63</v>
      </c>
      <c r="AD87" s="177" t="s">
        <v>188</v>
      </c>
      <c r="AE87" s="176" t="s">
        <v>188</v>
      </c>
      <c r="AF87" s="196">
        <v>141</v>
      </c>
      <c r="AG87" s="441">
        <v>50.16</v>
      </c>
    </row>
    <row r="88" spans="1:34" s="156" customFormat="1">
      <c r="B88" s="364"/>
      <c r="C88" s="166">
        <v>5</v>
      </c>
      <c r="D88" s="657">
        <v>2023</v>
      </c>
      <c r="E88" s="650"/>
      <c r="F88" s="179">
        <v>5057</v>
      </c>
      <c r="G88" s="178">
        <v>15992.55</v>
      </c>
      <c r="H88" s="179">
        <v>4911</v>
      </c>
      <c r="I88" s="178">
        <v>15864.79</v>
      </c>
      <c r="J88" s="179">
        <v>4560</v>
      </c>
      <c r="K88" s="178">
        <v>5934.26</v>
      </c>
      <c r="L88" s="179">
        <v>163</v>
      </c>
      <c r="M88" s="178">
        <v>1307.57</v>
      </c>
      <c r="N88" s="179">
        <v>150</v>
      </c>
      <c r="O88" s="178">
        <v>2476.96</v>
      </c>
      <c r="P88" s="179">
        <v>0</v>
      </c>
      <c r="Q88" s="177">
        <v>0</v>
      </c>
      <c r="R88" s="179">
        <v>13</v>
      </c>
      <c r="S88" s="178">
        <v>1015</v>
      </c>
      <c r="T88" s="179">
        <v>25</v>
      </c>
      <c r="U88" s="178">
        <v>5131</v>
      </c>
      <c r="V88" s="179">
        <v>146</v>
      </c>
      <c r="W88" s="178">
        <v>127.76</v>
      </c>
      <c r="X88" s="179">
        <v>723</v>
      </c>
      <c r="Y88" s="178">
        <v>515.69000000000005</v>
      </c>
      <c r="Z88" s="179">
        <v>591</v>
      </c>
      <c r="AA88" s="178">
        <v>468.95</v>
      </c>
      <c r="AB88" s="179">
        <v>591</v>
      </c>
      <c r="AC88" s="178">
        <v>468.95</v>
      </c>
      <c r="AD88" s="177" t="s">
        <v>412</v>
      </c>
      <c r="AE88" s="176" t="s">
        <v>412</v>
      </c>
      <c r="AF88" s="196">
        <v>132</v>
      </c>
      <c r="AG88" s="441">
        <v>46.74</v>
      </c>
    </row>
    <row r="89" spans="1:34" s="156" customFormat="1">
      <c r="B89" s="367"/>
      <c r="C89" s="162"/>
      <c r="D89" s="653"/>
      <c r="E89" s="656"/>
      <c r="F89" s="174"/>
      <c r="G89" s="173"/>
      <c r="H89" s="174"/>
      <c r="I89" s="173"/>
      <c r="J89" s="174"/>
      <c r="K89" s="173"/>
      <c r="L89" s="174"/>
      <c r="M89" s="173"/>
      <c r="N89" s="174"/>
      <c r="O89" s="173"/>
      <c r="P89" s="174"/>
      <c r="Q89" s="173"/>
      <c r="R89" s="174"/>
      <c r="S89" s="173"/>
      <c r="T89" s="174"/>
      <c r="U89" s="173"/>
      <c r="V89" s="174"/>
      <c r="W89" s="173"/>
      <c r="X89" s="174"/>
      <c r="Y89" s="173"/>
      <c r="Z89" s="174"/>
      <c r="AA89" s="173"/>
      <c r="AB89" s="174"/>
      <c r="AC89" s="173"/>
      <c r="AD89" s="173"/>
      <c r="AE89" s="173"/>
      <c r="AF89" s="172"/>
      <c r="AG89" s="171"/>
    </row>
    <row r="90" spans="1:34" s="156" customFormat="1">
      <c r="B90" s="365"/>
      <c r="C90" s="365"/>
      <c r="D90" s="365"/>
      <c r="E90" s="365"/>
    </row>
    <row r="91" spans="1:34" s="156" customFormat="1">
      <c r="B91" s="365"/>
      <c r="C91" s="365"/>
      <c r="D91" s="365"/>
      <c r="E91" s="365"/>
    </row>
    <row r="92" spans="1:34" s="156" customFormat="1">
      <c r="B92" s="157" t="s">
        <v>547</v>
      </c>
      <c r="C92" s="365"/>
      <c r="D92" s="365"/>
      <c r="E92" s="365"/>
    </row>
    <row r="93" spans="1:34" s="156" customFormat="1">
      <c r="B93" s="157" t="s">
        <v>546</v>
      </c>
      <c r="C93" s="365"/>
      <c r="D93" s="365"/>
      <c r="E93" s="365"/>
      <c r="F93" s="170"/>
      <c r="I93" s="170"/>
      <c r="J93" s="170"/>
      <c r="K93" s="170"/>
      <c r="L93" s="170"/>
      <c r="M93" s="170"/>
      <c r="N93" s="170"/>
      <c r="O93" s="170"/>
      <c r="P93" s="170"/>
      <c r="Q93" s="170"/>
      <c r="R93" s="170"/>
      <c r="S93" s="170"/>
    </row>
    <row r="94" spans="1:34" s="156" customFormat="1">
      <c r="B94" s="365"/>
      <c r="C94" s="365"/>
      <c r="D94" s="365"/>
      <c r="E94" s="365"/>
      <c r="F94" s="170"/>
      <c r="I94" s="170"/>
      <c r="J94" s="170"/>
      <c r="K94" s="170"/>
      <c r="L94" s="170"/>
      <c r="M94" s="170"/>
      <c r="N94" s="170"/>
      <c r="O94" s="170"/>
      <c r="P94" s="170"/>
      <c r="Q94" s="170"/>
      <c r="R94" s="170"/>
      <c r="S94" s="170"/>
    </row>
    <row r="95" spans="1:34" s="156" customFormat="1">
      <c r="B95" s="365"/>
      <c r="C95" s="365"/>
      <c r="D95" s="365"/>
      <c r="E95" s="365"/>
      <c r="F95" s="170"/>
      <c r="N95" s="170"/>
      <c r="O95" s="170"/>
    </row>
  </sheetData>
  <mergeCells count="99">
    <mergeCell ref="D76:E76"/>
    <mergeCell ref="D82:E82"/>
    <mergeCell ref="D83:E83"/>
    <mergeCell ref="D84:E84"/>
    <mergeCell ref="D70:E70"/>
    <mergeCell ref="D71:E71"/>
    <mergeCell ref="D72:E72"/>
    <mergeCell ref="D69:E69"/>
    <mergeCell ref="D48:E48"/>
    <mergeCell ref="D88:E88"/>
    <mergeCell ref="D85:E85"/>
    <mergeCell ref="D77:E77"/>
    <mergeCell ref="D78:E78"/>
    <mergeCell ref="D79:E79"/>
    <mergeCell ref="D80:E80"/>
    <mergeCell ref="D81:E81"/>
    <mergeCell ref="D75:E75"/>
    <mergeCell ref="D61:E61"/>
    <mergeCell ref="D62:E62"/>
    <mergeCell ref="D63:E63"/>
    <mergeCell ref="D64:E64"/>
    <mergeCell ref="D73:E73"/>
    <mergeCell ref="D74:E74"/>
    <mergeCell ref="D55:E55"/>
    <mergeCell ref="D56:E56"/>
    <mergeCell ref="D57:E57"/>
    <mergeCell ref="D58:E58"/>
    <mergeCell ref="D59:E59"/>
    <mergeCell ref="D41:E41"/>
    <mergeCell ref="D42:E42"/>
    <mergeCell ref="D43:E43"/>
    <mergeCell ref="D44:E44"/>
    <mergeCell ref="D45:E45"/>
    <mergeCell ref="D40:E40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28:E28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16:E16"/>
    <mergeCell ref="AB8:AC8"/>
    <mergeCell ref="T8:U8"/>
    <mergeCell ref="V7:W8"/>
    <mergeCell ref="B10:E10"/>
    <mergeCell ref="H7:U7"/>
    <mergeCell ref="H8:I8"/>
    <mergeCell ref="J8:K8"/>
    <mergeCell ref="B6:E9"/>
    <mergeCell ref="F6:W6"/>
    <mergeCell ref="F7:G8"/>
    <mergeCell ref="D11:E11"/>
    <mergeCell ref="D12:E12"/>
    <mergeCell ref="D13:E13"/>
    <mergeCell ref="D14:E14"/>
    <mergeCell ref="D15:E15"/>
    <mergeCell ref="AF7:AG8"/>
    <mergeCell ref="X6:AG6"/>
    <mergeCell ref="AD8:AE8"/>
    <mergeCell ref="Z7:AE7"/>
    <mergeCell ref="L8:M8"/>
    <mergeCell ref="N8:O8"/>
    <mergeCell ref="P8:Q8"/>
    <mergeCell ref="R8:S8"/>
    <mergeCell ref="X7:Y8"/>
    <mergeCell ref="Z8:AA8"/>
    <mergeCell ref="D86:E86"/>
    <mergeCell ref="D87:E87"/>
    <mergeCell ref="D89:E89"/>
    <mergeCell ref="D46:E46"/>
    <mergeCell ref="D47:E47"/>
    <mergeCell ref="D49:E49"/>
    <mergeCell ref="D51:E51"/>
    <mergeCell ref="B50:E50"/>
    <mergeCell ref="D52:E52"/>
    <mergeCell ref="D53:E53"/>
    <mergeCell ref="D65:E65"/>
    <mergeCell ref="D66:E66"/>
    <mergeCell ref="D67:E67"/>
    <mergeCell ref="D68:E68"/>
    <mergeCell ref="D60:E60"/>
    <mergeCell ref="D54:E54"/>
  </mergeCells>
  <phoneticPr fontId="9"/>
  <pageMargins left="0.70866141732283472" right="0.70866141732283472" top="0.74803149606299213" bottom="0.74803149606299213" header="0.31496062992125984" footer="0.31496062992125984"/>
  <pageSetup paperSize="8" scale="62" orientation="landscape" horizontalDpi="300" verticalDpi="300" r:id="rId1"/>
  <colBreaks count="1" manualBreakCount="1">
    <brk id="23" max="58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BC7FB-BA2B-430C-9019-FBC3244D2E4C}">
  <dimension ref="A1:F30"/>
  <sheetViews>
    <sheetView zoomScale="80" zoomScaleNormal="80" workbookViewId="0"/>
  </sheetViews>
  <sheetFormatPr defaultRowHeight="18.75"/>
  <cols>
    <col min="5" max="6" width="15.625" customWidth="1"/>
  </cols>
  <sheetData>
    <row r="1" spans="2:6" s="156" customFormat="1" ht="39.950000000000003" customHeight="1" thickBot="1">
      <c r="B1" s="440" t="s">
        <v>569</v>
      </c>
      <c r="C1" s="439"/>
      <c r="D1" s="439"/>
      <c r="E1" s="439"/>
      <c r="F1" s="442"/>
    </row>
    <row r="2" spans="2:6" s="156" customFormat="1" ht="19.5" thickTop="1">
      <c r="B2" s="365"/>
      <c r="C2" s="365"/>
      <c r="D2" s="365"/>
    </row>
    <row r="3" spans="2:6" s="156" customFormat="1">
      <c r="B3" s="365"/>
      <c r="C3" s="365"/>
      <c r="D3" s="365"/>
    </row>
    <row r="4" spans="2:6" s="156" customFormat="1">
      <c r="B4" s="157" t="s">
        <v>568</v>
      </c>
      <c r="C4" s="365"/>
      <c r="D4" s="365"/>
    </row>
    <row r="5" spans="2:6" s="156" customFormat="1">
      <c r="B5" s="659" t="s">
        <v>106</v>
      </c>
      <c r="C5" s="660"/>
      <c r="D5" s="660"/>
      <c r="E5" s="387" t="s">
        <v>519</v>
      </c>
      <c r="F5" s="387" t="s">
        <v>517</v>
      </c>
    </row>
    <row r="6" spans="2:6" s="156" customFormat="1">
      <c r="B6" s="364" t="s">
        <v>87</v>
      </c>
      <c r="C6" s="365">
        <v>16</v>
      </c>
      <c r="D6" s="372">
        <v>2004</v>
      </c>
      <c r="E6" s="196">
        <v>442</v>
      </c>
      <c r="F6" s="196">
        <v>121194</v>
      </c>
    </row>
    <row r="7" spans="2:6" s="156" customFormat="1">
      <c r="B7" s="364"/>
      <c r="C7" s="365">
        <v>17</v>
      </c>
      <c r="D7" s="372">
        <v>2005</v>
      </c>
      <c r="E7" s="196">
        <v>345</v>
      </c>
      <c r="F7" s="196">
        <v>104114</v>
      </c>
    </row>
    <row r="8" spans="2:6" s="156" customFormat="1">
      <c r="B8" s="364"/>
      <c r="C8" s="365">
        <v>18</v>
      </c>
      <c r="D8" s="372">
        <v>2006</v>
      </c>
      <c r="E8" s="196">
        <v>254</v>
      </c>
      <c r="F8" s="196">
        <v>109089</v>
      </c>
    </row>
    <row r="9" spans="2:6" s="156" customFormat="1">
      <c r="B9" s="364"/>
      <c r="C9" s="365">
        <v>19</v>
      </c>
      <c r="D9" s="372">
        <v>2007</v>
      </c>
      <c r="E9" s="196">
        <v>302</v>
      </c>
      <c r="F9" s="196">
        <v>127349</v>
      </c>
    </row>
    <row r="10" spans="2:6" s="156" customFormat="1">
      <c r="B10" s="364"/>
      <c r="C10" s="365">
        <v>20</v>
      </c>
      <c r="D10" s="372">
        <v>2008</v>
      </c>
      <c r="E10" s="196">
        <v>327</v>
      </c>
      <c r="F10" s="196">
        <v>114165</v>
      </c>
    </row>
    <row r="11" spans="2:6" s="156" customFormat="1">
      <c r="B11" s="364"/>
      <c r="C11" s="365">
        <v>21</v>
      </c>
      <c r="D11" s="372">
        <v>2009</v>
      </c>
      <c r="E11" s="196">
        <v>302</v>
      </c>
      <c r="F11" s="196">
        <v>128978</v>
      </c>
    </row>
    <row r="12" spans="2:6" s="156" customFormat="1">
      <c r="B12" s="364"/>
      <c r="C12" s="365">
        <v>22</v>
      </c>
      <c r="D12" s="372">
        <v>2010</v>
      </c>
      <c r="E12" s="196">
        <v>200</v>
      </c>
      <c r="F12" s="196">
        <v>120992</v>
      </c>
    </row>
    <row r="13" spans="2:6" s="156" customFormat="1">
      <c r="B13" s="364"/>
      <c r="C13" s="365">
        <v>23</v>
      </c>
      <c r="D13" s="372">
        <v>2011</v>
      </c>
      <c r="E13" s="196">
        <v>261</v>
      </c>
      <c r="F13" s="196">
        <v>154181</v>
      </c>
    </row>
    <row r="14" spans="2:6" s="156" customFormat="1">
      <c r="B14" s="364"/>
      <c r="C14" s="365">
        <v>24</v>
      </c>
      <c r="D14" s="372">
        <v>2012</v>
      </c>
      <c r="E14" s="196">
        <v>233</v>
      </c>
      <c r="F14" s="196">
        <v>121931</v>
      </c>
    </row>
    <row r="15" spans="2:6" s="156" customFormat="1">
      <c r="B15" s="364"/>
      <c r="C15" s="365">
        <v>25</v>
      </c>
      <c r="D15" s="372">
        <v>2013</v>
      </c>
      <c r="E15" s="196">
        <v>306</v>
      </c>
      <c r="F15" s="196">
        <v>139643</v>
      </c>
    </row>
    <row r="16" spans="2:6" s="156" customFormat="1">
      <c r="B16" s="364"/>
      <c r="C16" s="365">
        <v>26</v>
      </c>
      <c r="D16" s="372">
        <v>2014</v>
      </c>
      <c r="E16" s="196">
        <v>260</v>
      </c>
      <c r="F16" s="196">
        <v>117021</v>
      </c>
    </row>
    <row r="17" spans="1:6" s="156" customFormat="1">
      <c r="B17" s="364"/>
      <c r="C17" s="365">
        <v>27</v>
      </c>
      <c r="D17" s="372">
        <v>2015</v>
      </c>
      <c r="E17" s="196">
        <v>233</v>
      </c>
      <c r="F17" s="196">
        <v>119928</v>
      </c>
    </row>
    <row r="18" spans="1:6" s="156" customFormat="1">
      <c r="B18" s="364"/>
      <c r="C18" s="166">
        <v>28</v>
      </c>
      <c r="D18" s="365">
        <v>2016</v>
      </c>
      <c r="E18" s="196">
        <v>245</v>
      </c>
      <c r="F18" s="198">
        <v>109353</v>
      </c>
    </row>
    <row r="19" spans="1:6" s="156" customFormat="1">
      <c r="B19" s="364"/>
      <c r="C19" s="166">
        <v>29</v>
      </c>
      <c r="D19" s="167">
        <v>2017</v>
      </c>
      <c r="E19" s="196">
        <v>262</v>
      </c>
      <c r="F19" s="198">
        <v>132871</v>
      </c>
    </row>
    <row r="20" spans="1:6" s="156" customFormat="1">
      <c r="B20" s="364"/>
      <c r="C20" s="365">
        <v>30</v>
      </c>
      <c r="D20" s="167">
        <v>2018</v>
      </c>
      <c r="E20" s="197">
        <v>271</v>
      </c>
      <c r="F20" s="196">
        <v>113094</v>
      </c>
    </row>
    <row r="21" spans="1:6" s="156" customFormat="1">
      <c r="B21" s="364" t="s">
        <v>86</v>
      </c>
      <c r="C21" s="365" t="s">
        <v>567</v>
      </c>
      <c r="D21" s="167">
        <v>2019</v>
      </c>
      <c r="E21" s="163" t="s">
        <v>412</v>
      </c>
      <c r="F21" s="195">
        <v>80222</v>
      </c>
    </row>
    <row r="22" spans="1:6" s="156" customFormat="1">
      <c r="A22" s="186"/>
      <c r="B22" s="364"/>
      <c r="C22" s="365">
        <v>2</v>
      </c>
      <c r="D22" s="167">
        <v>2020</v>
      </c>
      <c r="E22" s="163" t="s">
        <v>412</v>
      </c>
      <c r="F22" s="195">
        <v>89364</v>
      </c>
    </row>
    <row r="23" spans="1:6" s="156" customFormat="1">
      <c r="B23" s="364"/>
      <c r="C23" s="365">
        <v>3</v>
      </c>
      <c r="D23" s="167">
        <v>2021</v>
      </c>
      <c r="E23" s="163" t="s">
        <v>412</v>
      </c>
      <c r="F23" s="163">
        <v>88917</v>
      </c>
    </row>
    <row r="24" spans="1:6" s="156" customFormat="1">
      <c r="B24" s="364"/>
      <c r="C24" s="166">
        <v>4</v>
      </c>
      <c r="D24" s="366">
        <v>2022</v>
      </c>
      <c r="E24" s="163" t="s">
        <v>412</v>
      </c>
      <c r="F24" s="163">
        <v>97843</v>
      </c>
    </row>
    <row r="25" spans="1:6" s="156" customFormat="1">
      <c r="B25" s="364"/>
      <c r="C25" s="166">
        <v>5</v>
      </c>
      <c r="D25" s="366">
        <v>2023</v>
      </c>
      <c r="E25" s="163" t="s">
        <v>412</v>
      </c>
      <c r="F25" s="163">
        <v>102252</v>
      </c>
    </row>
    <row r="26" spans="1:6" s="156" customFormat="1">
      <c r="B26" s="367"/>
      <c r="C26" s="162"/>
      <c r="D26" s="369"/>
      <c r="E26" s="159"/>
      <c r="F26" s="159"/>
    </row>
    <row r="27" spans="1:6" s="156" customFormat="1">
      <c r="B27" s="157" t="s">
        <v>566</v>
      </c>
      <c r="C27" s="365"/>
      <c r="D27" s="365"/>
    </row>
    <row r="28" spans="1:6" s="156" customFormat="1">
      <c r="B28" s="157" t="s">
        <v>565</v>
      </c>
      <c r="C28" s="365"/>
      <c r="D28" s="365"/>
    </row>
    <row r="29" spans="1:6" s="156" customFormat="1">
      <c r="B29" s="365"/>
      <c r="C29" s="365"/>
      <c r="D29" s="365"/>
    </row>
    <row r="30" spans="1:6" s="156" customFormat="1">
      <c r="B30" s="365"/>
      <c r="C30" s="365"/>
      <c r="D30" s="365"/>
    </row>
  </sheetData>
  <mergeCells count="1">
    <mergeCell ref="B5:D5"/>
  </mergeCells>
  <phoneticPr fontId="9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E1EEA-E250-4013-B772-527DA07701CF}">
  <sheetPr>
    <pageSetUpPr fitToPage="1"/>
  </sheetPr>
  <dimension ref="B1:V48"/>
  <sheetViews>
    <sheetView zoomScale="80" zoomScaleNormal="80" workbookViewId="0"/>
  </sheetViews>
  <sheetFormatPr defaultRowHeight="18.75"/>
  <cols>
    <col min="2" max="2" width="5.625" customWidth="1"/>
    <col min="3" max="3" width="4.625" style="379" customWidth="1"/>
    <col min="4" max="4" width="5.625" style="379" customWidth="1"/>
    <col min="5" max="5" width="11.625" style="199" customWidth="1"/>
    <col min="6" max="6" width="15.75" style="201" customWidth="1"/>
    <col min="7" max="8" width="11.625" style="199" customWidth="1"/>
    <col min="9" max="9" width="10.625" style="200" customWidth="1"/>
    <col min="10" max="11" width="11.625" style="199" customWidth="1"/>
    <col min="12" max="12" width="10.625" style="200" customWidth="1"/>
    <col min="13" max="14" width="11.625" style="199" customWidth="1"/>
    <col min="15" max="15" width="10.625" style="200" customWidth="1"/>
    <col min="16" max="17" width="11.625" style="199" customWidth="1"/>
    <col min="18" max="18" width="10.625" style="200" customWidth="1"/>
    <col min="19" max="20" width="11.625" style="199" customWidth="1"/>
    <col min="21" max="21" width="10.625" style="200" customWidth="1"/>
    <col min="22" max="22" width="11.625" style="199" customWidth="1"/>
  </cols>
  <sheetData>
    <row r="1" spans="2:22" ht="39.950000000000003" customHeight="1" thickBot="1">
      <c r="B1" s="210" t="s">
        <v>583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09"/>
    </row>
    <row r="2" spans="2:22" ht="19.5" thickTop="1"/>
    <row r="6" spans="2:22" ht="27" customHeight="1">
      <c r="B6" s="616" t="s">
        <v>106</v>
      </c>
      <c r="C6" s="617"/>
      <c r="D6" s="618"/>
      <c r="E6" s="665" t="s">
        <v>414</v>
      </c>
      <c r="F6" s="666"/>
      <c r="G6" s="667"/>
      <c r="H6" s="587" t="s">
        <v>413</v>
      </c>
      <c r="I6" s="587"/>
      <c r="J6" s="587"/>
      <c r="K6" s="588" t="s">
        <v>582</v>
      </c>
      <c r="L6" s="587"/>
      <c r="M6" s="587"/>
      <c r="N6" s="588" t="s">
        <v>581</v>
      </c>
      <c r="O6" s="587"/>
      <c r="P6" s="587"/>
      <c r="Q6" s="588" t="s">
        <v>580</v>
      </c>
      <c r="R6" s="587"/>
      <c r="S6" s="587"/>
      <c r="T6" s="588" t="s">
        <v>579</v>
      </c>
      <c r="U6" s="587"/>
      <c r="V6" s="587"/>
    </row>
    <row r="7" spans="2:22">
      <c r="B7" s="611"/>
      <c r="C7" s="664"/>
      <c r="D7" s="612"/>
      <c r="E7" s="616" t="s">
        <v>578</v>
      </c>
      <c r="F7" s="618"/>
      <c r="G7" s="374" t="s">
        <v>577</v>
      </c>
      <c r="H7" s="663" t="s">
        <v>578</v>
      </c>
      <c r="I7" s="587"/>
      <c r="J7" s="374" t="s">
        <v>577</v>
      </c>
      <c r="K7" s="663" t="s">
        <v>578</v>
      </c>
      <c r="L7" s="587"/>
      <c r="M7" s="374" t="s">
        <v>577</v>
      </c>
      <c r="N7" s="663" t="s">
        <v>578</v>
      </c>
      <c r="O7" s="587"/>
      <c r="P7" s="374" t="s">
        <v>577</v>
      </c>
      <c r="Q7" s="663" t="s">
        <v>578</v>
      </c>
      <c r="R7" s="587"/>
      <c r="S7" s="349" t="s">
        <v>577</v>
      </c>
      <c r="T7" s="663" t="s">
        <v>578</v>
      </c>
      <c r="U7" s="587"/>
      <c r="V7" s="374" t="s">
        <v>577</v>
      </c>
    </row>
    <row r="8" spans="2:22" ht="60" customHeight="1">
      <c r="B8" s="613"/>
      <c r="C8" s="619"/>
      <c r="D8" s="614"/>
      <c r="E8" s="381"/>
      <c r="F8" s="353" t="s">
        <v>576</v>
      </c>
      <c r="G8" s="386"/>
      <c r="H8" s="386"/>
      <c r="I8" s="353" t="s">
        <v>576</v>
      </c>
      <c r="J8" s="386"/>
      <c r="K8" s="386"/>
      <c r="L8" s="353" t="s">
        <v>576</v>
      </c>
      <c r="M8" s="386"/>
      <c r="N8" s="386"/>
      <c r="O8" s="353" t="s">
        <v>576</v>
      </c>
      <c r="P8" s="386"/>
      <c r="Q8" s="386"/>
      <c r="R8" s="353" t="s">
        <v>576</v>
      </c>
      <c r="S8" s="349"/>
      <c r="T8" s="386"/>
      <c r="U8" s="353" t="s">
        <v>576</v>
      </c>
      <c r="V8" s="386"/>
    </row>
    <row r="9" spans="2:22">
      <c r="B9" s="375" t="s">
        <v>87</v>
      </c>
      <c r="C9" s="377">
        <v>2</v>
      </c>
      <c r="D9" s="374">
        <v>1990</v>
      </c>
      <c r="E9" s="207">
        <v>123</v>
      </c>
      <c r="F9" s="208">
        <f t="array" ref="F9:F13">+E9:E13/G9:G13*100</f>
        <v>4.6205860255447035</v>
      </c>
      <c r="G9" s="207">
        <v>2662</v>
      </c>
      <c r="H9" s="207">
        <v>3265</v>
      </c>
      <c r="I9" s="208">
        <f t="array" ref="I9:I13">+H9:H13/J9:J13*100</f>
        <v>4.7773030551328572</v>
      </c>
      <c r="J9" s="207">
        <v>68344</v>
      </c>
      <c r="K9" s="207">
        <v>5972122</v>
      </c>
      <c r="L9" s="208">
        <f t="array" ref="L9:L13">+K9:K13/M9:M13*100</f>
        <v>6.1675370819722675</v>
      </c>
      <c r="M9" s="207">
        <v>96831554</v>
      </c>
      <c r="N9" s="207">
        <v>918467</v>
      </c>
      <c r="O9" s="208">
        <f t="array" ref="O9:O13">+N9:N13/P9:P13*100</f>
        <v>5.0755580744834656</v>
      </c>
      <c r="P9" s="207">
        <v>18095882</v>
      </c>
      <c r="Q9" s="207">
        <v>3059272</v>
      </c>
      <c r="R9" s="208">
        <f t="array" ref="R9:R13">+Q9:Q13/S9:S13*100</f>
        <v>5.9566080119827181</v>
      </c>
      <c r="S9" s="207">
        <v>51359297</v>
      </c>
      <c r="T9" s="207">
        <v>2609057</v>
      </c>
      <c r="U9" s="208">
        <f t="array" ref="U9:U13">+T9:T13/V9:V13*100</f>
        <v>6.2886926016582061</v>
      </c>
      <c r="V9" s="207">
        <v>41488067</v>
      </c>
    </row>
    <row r="10" spans="2:22">
      <c r="B10" s="148"/>
      <c r="C10" s="380">
        <v>3</v>
      </c>
      <c r="D10" s="86">
        <v>1991</v>
      </c>
      <c r="E10" s="205">
        <v>133</v>
      </c>
      <c r="F10" s="206">
        <v>5.1036070606293169</v>
      </c>
      <c r="G10" s="205">
        <v>2606</v>
      </c>
      <c r="H10" s="205">
        <v>3356</v>
      </c>
      <c r="I10" s="206">
        <v>4.8860029700375627</v>
      </c>
      <c r="J10" s="205">
        <v>68686</v>
      </c>
      <c r="K10" s="205">
        <v>6082282</v>
      </c>
      <c r="L10" s="206">
        <v>5.89342387274624</v>
      </c>
      <c r="M10" s="205">
        <v>103204557</v>
      </c>
      <c r="N10" s="205">
        <v>979129</v>
      </c>
      <c r="O10" s="206">
        <v>5.1036009161711338</v>
      </c>
      <c r="P10" s="205">
        <v>19185062</v>
      </c>
      <c r="Q10" s="205">
        <v>2974067</v>
      </c>
      <c r="R10" s="206">
        <v>5.4023824115034227</v>
      </c>
      <c r="S10" s="205">
        <v>55051027</v>
      </c>
      <c r="T10" s="205">
        <v>2731706</v>
      </c>
      <c r="U10" s="206">
        <v>6.2269836673167251</v>
      </c>
      <c r="V10" s="205">
        <v>43868848</v>
      </c>
    </row>
    <row r="11" spans="2:22">
      <c r="B11" s="148"/>
      <c r="C11" s="380">
        <v>4</v>
      </c>
      <c r="D11" s="86">
        <v>1992</v>
      </c>
      <c r="E11" s="205">
        <v>131</v>
      </c>
      <c r="F11" s="206">
        <v>5.1052221356196412</v>
      </c>
      <c r="G11" s="205">
        <v>2566</v>
      </c>
      <c r="H11" s="205">
        <v>3342</v>
      </c>
      <c r="I11" s="206">
        <v>4.9160071783707453</v>
      </c>
      <c r="J11" s="205">
        <v>67982</v>
      </c>
      <c r="K11" s="205">
        <v>6050018</v>
      </c>
      <c r="L11" s="206">
        <v>5.9534044850631389</v>
      </c>
      <c r="M11" s="205">
        <v>101622828</v>
      </c>
      <c r="N11" s="205">
        <v>1060225</v>
      </c>
      <c r="O11" s="206">
        <v>5.351505139686032</v>
      </c>
      <c r="P11" s="205">
        <v>19811716</v>
      </c>
      <c r="Q11" s="205">
        <v>2941995</v>
      </c>
      <c r="R11" s="206">
        <v>5.4294479138999572</v>
      </c>
      <c r="S11" s="205">
        <v>54185896</v>
      </c>
      <c r="T11" s="205">
        <v>2745652</v>
      </c>
      <c r="U11" s="206">
        <v>6.5359386261848602</v>
      </c>
      <c r="V11" s="205">
        <v>42008534</v>
      </c>
    </row>
    <row r="12" spans="2:22">
      <c r="B12" s="148"/>
      <c r="C12" s="380">
        <v>5</v>
      </c>
      <c r="D12" s="86">
        <v>1993</v>
      </c>
      <c r="E12" s="205">
        <v>126</v>
      </c>
      <c r="F12" s="206">
        <v>4.9353701527614566</v>
      </c>
      <c r="G12" s="205">
        <v>2553</v>
      </c>
      <c r="H12" s="205">
        <v>3295</v>
      </c>
      <c r="I12" s="206">
        <v>5.0435474736342627</v>
      </c>
      <c r="J12" s="205">
        <v>65331</v>
      </c>
      <c r="K12" s="205">
        <v>5671067</v>
      </c>
      <c r="L12" s="206">
        <v>5.8617998254049803</v>
      </c>
      <c r="M12" s="205">
        <v>96746173</v>
      </c>
      <c r="N12" s="205">
        <v>1076940</v>
      </c>
      <c r="O12" s="206">
        <v>5.4557002097446059</v>
      </c>
      <c r="P12" s="205">
        <v>19739721</v>
      </c>
      <c r="Q12" s="205">
        <v>2837623</v>
      </c>
      <c r="R12" s="206">
        <v>5.6320847438489041</v>
      </c>
      <c r="S12" s="205">
        <v>50383173</v>
      </c>
      <c r="T12" s="205">
        <v>2477299</v>
      </c>
      <c r="U12" s="206">
        <v>6.0083432888320898</v>
      </c>
      <c r="V12" s="205">
        <v>41230983</v>
      </c>
    </row>
    <row r="13" spans="2:22">
      <c r="B13" s="148"/>
      <c r="C13" s="380">
        <v>6</v>
      </c>
      <c r="D13" s="86">
        <v>1994</v>
      </c>
      <c r="E13" s="205">
        <v>117</v>
      </c>
      <c r="F13" s="206">
        <v>4.8608226007478192</v>
      </c>
      <c r="G13" s="205">
        <v>2407</v>
      </c>
      <c r="H13" s="205">
        <v>3082</v>
      </c>
      <c r="I13" s="206">
        <v>4.9098324093544896</v>
      </c>
      <c r="J13" s="205">
        <v>62772</v>
      </c>
      <c r="K13" s="205">
        <v>5629558</v>
      </c>
      <c r="L13" s="206">
        <v>5.7606577824687113</v>
      </c>
      <c r="M13" s="205">
        <v>97724222</v>
      </c>
      <c r="N13" s="205">
        <v>1040620</v>
      </c>
      <c r="O13" s="206">
        <v>5.3447796871869357</v>
      </c>
      <c r="P13" s="205">
        <v>19469839</v>
      </c>
      <c r="Q13" s="205">
        <v>2629457</v>
      </c>
      <c r="R13" s="206">
        <v>5.0828308136584424</v>
      </c>
      <c r="S13" s="205">
        <v>51732137</v>
      </c>
      <c r="T13" s="205">
        <v>2620635</v>
      </c>
      <c r="U13" s="206">
        <v>6.3933195947676085</v>
      </c>
      <c r="V13" s="205">
        <v>40990208</v>
      </c>
    </row>
    <row r="14" spans="2:22">
      <c r="B14" s="148"/>
      <c r="C14" s="380">
        <v>7</v>
      </c>
      <c r="D14" s="86">
        <v>1995</v>
      </c>
      <c r="E14" s="205">
        <v>113</v>
      </c>
      <c r="F14" s="206">
        <f t="array" ref="F14">+E14:E18/G14:G18*100</f>
        <v>4.8167092924126171</v>
      </c>
      <c r="G14" s="205">
        <v>2346</v>
      </c>
      <c r="H14" s="205">
        <v>2977</v>
      </c>
      <c r="I14" s="206">
        <f t="array" ref="I14:I18">+H14:H18/J14:J18*100</f>
        <v>4.9165166553814146</v>
      </c>
      <c r="J14" s="205">
        <v>60551</v>
      </c>
      <c r="K14" s="205">
        <v>5400267</v>
      </c>
      <c r="L14" s="206">
        <f t="array" ref="L14:L18">+K14:K18/M14:M18*100</f>
        <v>5.1433261256991329</v>
      </c>
      <c r="M14" s="205">
        <v>104995617</v>
      </c>
      <c r="N14" s="205">
        <v>1051255</v>
      </c>
      <c r="O14" s="206">
        <f t="array" ref="O14:O18">+N14:N18/P14:P18*100</f>
        <v>5.3979080093020722</v>
      </c>
      <c r="P14" s="205">
        <v>19475230</v>
      </c>
      <c r="Q14" s="205">
        <v>2603088</v>
      </c>
      <c r="R14" s="206">
        <f t="array" ref="R14:R18">+Q14:Q18/S14:S18*100</f>
        <v>4.4076534935450207</v>
      </c>
      <c r="S14" s="205">
        <v>59058363</v>
      </c>
      <c r="T14" s="205">
        <v>2487150</v>
      </c>
      <c r="U14" s="206">
        <f t="array" ref="U14:U18">+T14:T18/V14:V18*100</f>
        <v>5.927850893725144</v>
      </c>
      <c r="V14" s="205">
        <v>41957027</v>
      </c>
    </row>
    <row r="15" spans="2:22">
      <c r="B15" s="148"/>
      <c r="C15" s="380">
        <v>8</v>
      </c>
      <c r="D15" s="86">
        <v>1996</v>
      </c>
      <c r="E15" s="205">
        <v>109</v>
      </c>
      <c r="F15" s="206">
        <f t="array" ref="F15">+E15:E19/G15:G19*100</f>
        <v>4.8552338530066814</v>
      </c>
      <c r="G15" s="205">
        <v>2245</v>
      </c>
      <c r="H15" s="205">
        <v>2830</v>
      </c>
      <c r="I15" s="206">
        <v>4.8579521071152687</v>
      </c>
      <c r="J15" s="205">
        <v>58255</v>
      </c>
      <c r="K15" s="205">
        <v>4865594</v>
      </c>
      <c r="L15" s="206">
        <v>4.7375578511530438</v>
      </c>
      <c r="M15" s="205">
        <v>102702577</v>
      </c>
      <c r="N15" s="205">
        <v>1008208</v>
      </c>
      <c r="O15" s="206">
        <v>5.2551763493295764</v>
      </c>
      <c r="P15" s="205">
        <v>19185046</v>
      </c>
      <c r="Q15" s="205">
        <v>2289465</v>
      </c>
      <c r="R15" s="206">
        <v>3.9743137538060127</v>
      </c>
      <c r="S15" s="205">
        <v>57606549</v>
      </c>
      <c r="T15" s="205">
        <v>2234240</v>
      </c>
      <c r="U15" s="206">
        <v>5.4477643438137564</v>
      </c>
      <c r="V15" s="205">
        <v>41012053</v>
      </c>
    </row>
    <row r="16" spans="2:22">
      <c r="B16" s="148"/>
      <c r="C16" s="380">
        <v>9</v>
      </c>
      <c r="D16" s="86">
        <v>1997</v>
      </c>
      <c r="E16" s="205">
        <v>105</v>
      </c>
      <c r="F16" s="206">
        <f t="array" ref="F16">+E16:E20/G16:G20*100</f>
        <v>4.8882681564245809</v>
      </c>
      <c r="G16" s="205">
        <v>2148</v>
      </c>
      <c r="H16" s="205">
        <v>2826</v>
      </c>
      <c r="I16" s="206">
        <v>4.9539836970812514</v>
      </c>
      <c r="J16" s="205">
        <v>57045</v>
      </c>
      <c r="K16" s="205">
        <v>5180750</v>
      </c>
      <c r="L16" s="206">
        <v>4.6368726584050393</v>
      </c>
      <c r="M16" s="205">
        <v>111729400</v>
      </c>
      <c r="N16" s="205">
        <v>1063441</v>
      </c>
      <c r="O16" s="206">
        <v>5.4844237077431623</v>
      </c>
      <c r="P16" s="205">
        <v>19390205</v>
      </c>
      <c r="Q16" s="205">
        <v>2729798</v>
      </c>
      <c r="R16" s="206">
        <v>4.1845138017700023</v>
      </c>
      <c r="S16" s="205">
        <v>65235727</v>
      </c>
      <c r="T16" s="205">
        <v>2203159</v>
      </c>
      <c r="U16" s="206">
        <v>5.3646715002853815</v>
      </c>
      <c r="V16" s="205">
        <v>41067920</v>
      </c>
    </row>
    <row r="17" spans="2:22">
      <c r="B17" s="148"/>
      <c r="C17" s="380">
        <v>10</v>
      </c>
      <c r="D17" s="86">
        <v>1998</v>
      </c>
      <c r="E17" s="205">
        <v>109</v>
      </c>
      <c r="F17" s="206">
        <f t="array" ref="F17">+E17:E21/G17:G21*100</f>
        <v>4.7186147186147185</v>
      </c>
      <c r="G17" s="205">
        <v>2310</v>
      </c>
      <c r="H17" s="205">
        <v>2779</v>
      </c>
      <c r="I17" s="206">
        <v>4.8610260805681396</v>
      </c>
      <c r="J17" s="205">
        <v>57169</v>
      </c>
      <c r="K17" s="205">
        <v>5259558</v>
      </c>
      <c r="L17" s="206">
        <v>4.7961266946249035</v>
      </c>
      <c r="M17" s="205">
        <v>109662616</v>
      </c>
      <c r="N17" s="205">
        <v>1016020</v>
      </c>
      <c r="O17" s="206">
        <v>5.2343012049216915</v>
      </c>
      <c r="P17" s="205">
        <v>19410805</v>
      </c>
      <c r="Q17" s="205">
        <v>2742940</v>
      </c>
      <c r="R17" s="206">
        <v>4.3709948270383574</v>
      </c>
      <c r="S17" s="205">
        <v>62753220</v>
      </c>
      <c r="T17" s="205">
        <v>2012947</v>
      </c>
      <c r="U17" s="206">
        <v>4.8885453945690642</v>
      </c>
      <c r="V17" s="205">
        <v>41176809</v>
      </c>
    </row>
    <row r="18" spans="2:22">
      <c r="B18" s="148"/>
      <c r="C18" s="380">
        <v>11</v>
      </c>
      <c r="D18" s="86">
        <v>1999</v>
      </c>
      <c r="E18" s="205">
        <v>105</v>
      </c>
      <c r="F18" s="206">
        <f t="array" ref="F18">+E18:E22/G18:G22*100</f>
        <v>4.9088359046283312</v>
      </c>
      <c r="G18" s="205">
        <v>2139</v>
      </c>
      <c r="H18" s="205">
        <v>2569</v>
      </c>
      <c r="I18" s="206">
        <v>4.7249452833311878</v>
      </c>
      <c r="J18" s="205">
        <v>54371</v>
      </c>
      <c r="K18" s="205">
        <v>4802394</v>
      </c>
      <c r="L18" s="206">
        <v>4.3959407467748237</v>
      </c>
      <c r="M18" s="205">
        <v>109246104</v>
      </c>
      <c r="N18" s="205">
        <v>945733</v>
      </c>
      <c r="O18" s="206">
        <v>4.9969489399593972</v>
      </c>
      <c r="P18" s="205">
        <v>18926209</v>
      </c>
      <c r="Q18" s="205">
        <v>2515572</v>
      </c>
      <c r="R18" s="206">
        <v>3.8337519377000149</v>
      </c>
      <c r="S18" s="205">
        <v>65616452</v>
      </c>
      <c r="T18" s="205">
        <v>1814605</v>
      </c>
      <c r="U18" s="206">
        <v>4.8247814941822664</v>
      </c>
      <c r="V18" s="205">
        <v>37610097</v>
      </c>
    </row>
    <row r="19" spans="2:22">
      <c r="B19" s="148"/>
      <c r="C19" s="380">
        <v>12</v>
      </c>
      <c r="D19" s="86">
        <v>2000</v>
      </c>
      <c r="E19" s="205">
        <v>98</v>
      </c>
      <c r="F19" s="206">
        <f t="array" ref="F19">+E19:E23/G19:G23*100</f>
        <v>4.7572815533980579</v>
      </c>
      <c r="G19" s="205">
        <v>2060</v>
      </c>
      <c r="H19" s="205">
        <v>2458</v>
      </c>
      <c r="I19" s="206">
        <f t="array" ref="I19">+H19:H23/J19:J23*100</f>
        <v>4.6999885272859387</v>
      </c>
      <c r="J19" s="205">
        <v>52298</v>
      </c>
      <c r="K19" s="205">
        <v>5360953</v>
      </c>
      <c r="L19" s="206">
        <f t="array" ref="L19">+K19:K23/M19:M23*100</f>
        <v>4.3992779278167271</v>
      </c>
      <c r="M19" s="205">
        <v>121859839</v>
      </c>
      <c r="N19" s="205">
        <v>916876</v>
      </c>
      <c r="O19" s="206">
        <f t="array" ref="O19">+N19:N23/P19:P23*100</f>
        <v>5.0083224777692177</v>
      </c>
      <c r="P19" s="205">
        <v>18307048</v>
      </c>
      <c r="Q19" s="205">
        <v>2600967</v>
      </c>
      <c r="R19" s="206">
        <f t="array" ref="R19">+Q19:Q23/S19:S23*100</f>
        <v>3.5060517769134436</v>
      </c>
      <c r="S19" s="205">
        <v>74185071</v>
      </c>
      <c r="T19" s="205">
        <v>2400167</v>
      </c>
      <c r="U19" s="206">
        <f t="array" ref="U19">+T19:T23/V19:V23*100</f>
        <v>5.6795808193077164</v>
      </c>
      <c r="V19" s="205">
        <v>42259580</v>
      </c>
    </row>
    <row r="20" spans="2:22">
      <c r="B20" s="148"/>
      <c r="C20" s="380">
        <v>13</v>
      </c>
      <c r="D20" s="86">
        <v>2001</v>
      </c>
      <c r="E20" s="205">
        <v>89</v>
      </c>
      <c r="F20" s="206">
        <f t="array" ref="F20">+E20:E24/G20:G24*100</f>
        <v>4.6475195822454314</v>
      </c>
      <c r="G20" s="205">
        <v>1915</v>
      </c>
      <c r="H20" s="205">
        <v>2367</v>
      </c>
      <c r="I20" s="206">
        <f t="array" ref="I20">+H20:H24/J20:J24*100</f>
        <v>4.7824944941708925</v>
      </c>
      <c r="J20" s="205">
        <v>49493</v>
      </c>
      <c r="K20" s="205">
        <v>5137281</v>
      </c>
      <c r="L20" s="206">
        <f t="array" ref="L20">+K20:K24/M20:M24*100</f>
        <v>4.8767347178072376</v>
      </c>
      <c r="M20" s="205">
        <v>105342638</v>
      </c>
      <c r="N20" s="205">
        <v>902018</v>
      </c>
      <c r="O20" s="206">
        <f t="array" ref="O20">+N20:N24/P20:P24*100</f>
        <v>5.2350654166988289</v>
      </c>
      <c r="P20" s="205">
        <v>17230310</v>
      </c>
      <c r="Q20" s="205">
        <v>2495498</v>
      </c>
      <c r="R20" s="206">
        <f t="array" ref="R20">+Q20:Q24/S20:S24*100</f>
        <v>4.0070751306716197</v>
      </c>
      <c r="S20" s="205">
        <v>62277295</v>
      </c>
      <c r="T20" s="205">
        <v>2355505</v>
      </c>
      <c r="U20" s="206">
        <f t="array" ref="U20">+T20:T24/V20:V24*100</f>
        <v>6.4065935198702029</v>
      </c>
      <c r="V20" s="205">
        <v>36766887</v>
      </c>
    </row>
    <row r="21" spans="2:22">
      <c r="B21" s="148"/>
      <c r="C21" s="380">
        <v>14</v>
      </c>
      <c r="D21" s="86">
        <v>2002</v>
      </c>
      <c r="E21" s="205">
        <v>85</v>
      </c>
      <c r="F21" s="206">
        <f t="array" ref="F21">+E21:E25/G21:G25*100</f>
        <v>4.740658114891243</v>
      </c>
      <c r="G21" s="205">
        <v>1793</v>
      </c>
      <c r="H21" s="205">
        <v>2212</v>
      </c>
      <c r="I21" s="206">
        <f t="array" ref="I21">+H21:H25/J21:J25*100</f>
        <v>4.7749595250944417</v>
      </c>
      <c r="J21" s="205">
        <v>46325</v>
      </c>
      <c r="K21" s="205">
        <v>4707137</v>
      </c>
      <c r="L21" s="206">
        <f t="array" ref="L21">+K21:K25/M21:M25*100</f>
        <v>4.6911908915690148</v>
      </c>
      <c r="M21" s="205">
        <v>100339916</v>
      </c>
      <c r="N21" s="205">
        <v>770888</v>
      </c>
      <c r="O21" s="206">
        <f t="array" ref="O21">+N21:N25/P21:P25*100</f>
        <v>4.9142128527950097</v>
      </c>
      <c r="P21" s="205">
        <v>15686907</v>
      </c>
      <c r="Q21" s="205">
        <v>2453982</v>
      </c>
      <c r="R21" s="206">
        <f t="array" ref="R21">+Q21:Q25/S21:S25*100</f>
        <v>4.1049020601490325</v>
      </c>
      <c r="S21" s="205">
        <v>59781743</v>
      </c>
      <c r="T21" s="205">
        <v>2027818</v>
      </c>
      <c r="U21" s="206">
        <f t="array" ref="U21">+T21:T25/V21:V25*100</f>
        <v>5.8319810196270385</v>
      </c>
      <c r="V21" s="205">
        <v>34770655</v>
      </c>
    </row>
    <row r="22" spans="2:22">
      <c r="B22" s="148"/>
      <c r="C22" s="380">
        <v>15</v>
      </c>
      <c r="D22" s="86">
        <v>2003</v>
      </c>
      <c r="E22" s="205">
        <v>88</v>
      </c>
      <c r="F22" s="206">
        <f t="array" ref="F22">+E22:E26/G22:G26*100</f>
        <v>4.8672566371681416</v>
      </c>
      <c r="G22" s="205">
        <v>1808</v>
      </c>
      <c r="H22" s="205">
        <v>2135</v>
      </c>
      <c r="I22" s="206">
        <f t="array" ref="I22">+H22:H26/J22:J26*100</f>
        <v>4.7020217592388667</v>
      </c>
      <c r="J22" s="205">
        <v>45406</v>
      </c>
      <c r="K22" s="205">
        <v>4607210</v>
      </c>
      <c r="L22" s="206">
        <f t="array" ref="L22">+K22:K26/M22:M26*100</f>
        <v>4.6286048929688679</v>
      </c>
      <c r="M22" s="205">
        <v>99537768</v>
      </c>
      <c r="N22" s="205">
        <v>778127</v>
      </c>
      <c r="O22" s="206">
        <f t="array" ref="O22">+N22:N26/P22:P26*100</f>
        <v>5.0999659577123211</v>
      </c>
      <c r="P22" s="205">
        <v>15257494</v>
      </c>
      <c r="Q22" s="205">
        <v>2462520</v>
      </c>
      <c r="R22" s="206">
        <f t="array" ref="R22">+Q22:Q26/S22:S26*100</f>
        <v>3.9954263164757893</v>
      </c>
      <c r="S22" s="205">
        <v>61633473</v>
      </c>
      <c r="T22" s="205">
        <v>1850378</v>
      </c>
      <c r="U22" s="206">
        <f t="array" ref="U22">+T22:T26/V22:V26*100</f>
        <v>5.5384848759312559</v>
      </c>
      <c r="V22" s="205">
        <v>33409462</v>
      </c>
    </row>
    <row r="23" spans="2:22">
      <c r="B23" s="148"/>
      <c r="C23" s="380">
        <v>16</v>
      </c>
      <c r="D23" s="86">
        <v>2004</v>
      </c>
      <c r="E23" s="205">
        <v>78</v>
      </c>
      <c r="F23" s="206">
        <f t="array" ref="F23">+E23:E27/G23:G27*100</f>
        <v>4.7358834244080148</v>
      </c>
      <c r="G23" s="205">
        <v>1647</v>
      </c>
      <c r="H23" s="205">
        <v>1966</v>
      </c>
      <c r="I23" s="206">
        <f t="array" ref="I23">+H23:H27/J23:J27*100</f>
        <v>4.5135222002846778</v>
      </c>
      <c r="J23" s="205">
        <v>43558</v>
      </c>
      <c r="K23" s="205">
        <v>4628271</v>
      </c>
      <c r="L23" s="206">
        <f t="array" ref="L23">+K23:K27/M23:M27*100</f>
        <v>4.4498489231106806</v>
      </c>
      <c r="M23" s="205">
        <v>104009621</v>
      </c>
      <c r="N23" s="205">
        <v>800884</v>
      </c>
      <c r="O23" s="206">
        <f t="array" ref="O23">+N23:N27/P23:P27*100</f>
        <v>5.30233549074529</v>
      </c>
      <c r="P23" s="205">
        <v>15104363</v>
      </c>
      <c r="Q23" s="205">
        <v>2306267</v>
      </c>
      <c r="R23" s="206">
        <f t="array" ref="R23">+Q23:Q27/S23:S27*100</f>
        <v>3.5041569060630771</v>
      </c>
      <c r="S23" s="205">
        <v>65815175</v>
      </c>
      <c r="T23" s="205">
        <v>2014864</v>
      </c>
      <c r="U23" s="206">
        <f t="array" ref="U23">+T23:T27/V23:V27*100</f>
        <v>5.8798425741709766</v>
      </c>
      <c r="V23" s="205">
        <v>34267312</v>
      </c>
    </row>
    <row r="24" spans="2:22">
      <c r="B24" s="148"/>
      <c r="C24" s="380">
        <v>17</v>
      </c>
      <c r="D24" s="86">
        <v>2005</v>
      </c>
      <c r="E24" s="205">
        <v>81</v>
      </c>
      <c r="F24" s="206">
        <f t="array" ref="F24">+E24:E28/G24:G28*100</f>
        <v>4.8444976076555024</v>
      </c>
      <c r="G24" s="205">
        <v>1672</v>
      </c>
      <c r="H24" s="205">
        <v>2009</v>
      </c>
      <c r="I24" s="206">
        <f t="array" ref="I24">+H24:H28/J24:J28*100</f>
        <v>4.6084323530761111</v>
      </c>
      <c r="J24" s="205">
        <v>43594</v>
      </c>
      <c r="K24" s="205">
        <v>4781123</v>
      </c>
      <c r="L24" s="206">
        <f t="array" ref="L24">+K24:K28/M24:M28*100</f>
        <v>4.4950806551945997</v>
      </c>
      <c r="M24" s="205">
        <v>106363453</v>
      </c>
      <c r="N24" s="205">
        <v>743056</v>
      </c>
      <c r="O24" s="206">
        <f t="array" ref="O24">+N24:N28/P24:P28*100</f>
        <v>4.9080766056688701</v>
      </c>
      <c r="P24" s="205">
        <v>15139454</v>
      </c>
      <c r="Q24" s="205">
        <v>2447124</v>
      </c>
      <c r="R24" s="206">
        <f t="array" ref="R24">+Q24:Q28/S24:S28*100</f>
        <v>3.6484339097099658</v>
      </c>
      <c r="S24" s="205">
        <v>67073272</v>
      </c>
      <c r="T24" s="205">
        <v>2078778</v>
      </c>
      <c r="U24" s="206">
        <f t="array" ref="U24">+T24:T28/V24:V28*100</f>
        <v>5.9350385624560928</v>
      </c>
      <c r="V24" s="205">
        <v>35025518</v>
      </c>
    </row>
    <row r="25" spans="2:22">
      <c r="B25" s="148"/>
      <c r="C25" s="380">
        <v>18</v>
      </c>
      <c r="D25" s="86">
        <v>2006</v>
      </c>
      <c r="E25" s="205">
        <v>74</v>
      </c>
      <c r="F25" s="206">
        <f t="array" ref="F25">+E25:E29/G25:G29*100</f>
        <v>4.7284345047923324</v>
      </c>
      <c r="G25" s="205">
        <v>1565</v>
      </c>
      <c r="H25" s="205">
        <v>1956</v>
      </c>
      <c r="I25" s="206">
        <f t="array" ref="I25">+H25:H29/J25:J29*100</f>
        <v>4.352857397187111</v>
      </c>
      <c r="J25" s="205">
        <v>44936</v>
      </c>
      <c r="K25" s="205">
        <v>5198005</v>
      </c>
      <c r="L25" s="206">
        <f t="array" ref="L25">+K25:K29/M25:M29*100</f>
        <v>4.6756715204132178</v>
      </c>
      <c r="M25" s="205">
        <v>111171304</v>
      </c>
      <c r="N25" s="205">
        <v>730805</v>
      </c>
      <c r="O25" s="206">
        <f t="array" ref="O25">+N25:N29/P25:P29*100</f>
        <v>4.6996525830677847</v>
      </c>
      <c r="P25" s="205">
        <v>15550192</v>
      </c>
      <c r="Q25" s="205">
        <v>2637770</v>
      </c>
      <c r="R25" s="206">
        <f t="array" ref="R25">+Q25:Q29/S25:S29*100</f>
        <v>3.8430661472082122</v>
      </c>
      <c r="S25" s="205">
        <v>68637122</v>
      </c>
      <c r="T25" s="205">
        <v>2356470</v>
      </c>
      <c r="U25" s="206">
        <f t="array" ref="U25">+T25:T29/V25:V29*100</f>
        <v>6.1540686589702354</v>
      </c>
      <c r="V25" s="205">
        <v>38291253</v>
      </c>
    </row>
    <row r="26" spans="2:22">
      <c r="B26" s="148"/>
      <c r="C26" s="380">
        <v>19</v>
      </c>
      <c r="D26" s="86">
        <v>2007</v>
      </c>
      <c r="E26" s="205">
        <v>65</v>
      </c>
      <c r="F26" s="206">
        <f t="array" ref="F26">+E26:E30/G26:G30*100</f>
        <v>4.2016806722689077</v>
      </c>
      <c r="G26" s="205">
        <v>1547</v>
      </c>
      <c r="H26" s="205">
        <v>1612</v>
      </c>
      <c r="I26" s="206">
        <f t="array" ref="I26">+H26:H30/J26:J30*100</f>
        <v>3.5472229557257284</v>
      </c>
      <c r="J26" s="205">
        <v>45444</v>
      </c>
      <c r="K26" s="205">
        <v>4982603</v>
      </c>
      <c r="L26" s="206">
        <f t="array" ref="L26">+K26:K30/M26:M30*100</f>
        <v>4.1469807753441144</v>
      </c>
      <c r="M26" s="205">
        <v>120150135</v>
      </c>
      <c r="N26" s="205">
        <v>608506</v>
      </c>
      <c r="O26" s="206">
        <f t="array" ref="O26">+N26:N30/P26:P30*100</f>
        <v>3.7561203788601087</v>
      </c>
      <c r="P26" s="205">
        <v>16200386</v>
      </c>
      <c r="Q26" s="205">
        <v>2701270</v>
      </c>
      <c r="R26" s="206">
        <f t="array" ref="R26">+Q26:Q30/S26:S30*100</f>
        <v>3.578053752387294</v>
      </c>
      <c r="S26" s="205">
        <v>75495512</v>
      </c>
      <c r="T26" s="205">
        <v>2067838</v>
      </c>
      <c r="U26" s="206">
        <f t="array" ref="U26">+T26:T30/V26:V30*100</f>
        <v>5.0953783933954586</v>
      </c>
      <c r="V26" s="205">
        <v>40582619</v>
      </c>
    </row>
    <row r="27" spans="2:22">
      <c r="B27" s="148"/>
      <c r="C27" s="380">
        <v>20</v>
      </c>
      <c r="D27" s="86">
        <v>2008</v>
      </c>
      <c r="E27" s="205">
        <v>72</v>
      </c>
      <c r="F27" s="206">
        <f t="array" ref="F27">+E27:E31/G27:G31*100</f>
        <v>4.6541693600517133</v>
      </c>
      <c r="G27" s="205">
        <v>1547</v>
      </c>
      <c r="H27" s="205">
        <v>1628</v>
      </c>
      <c r="I27" s="206">
        <f t="array" ref="I27">+H27:H31/J27:J31*100</f>
        <v>3.6840914233989586</v>
      </c>
      <c r="J27" s="205">
        <v>44190</v>
      </c>
      <c r="K27" s="205">
        <v>5023812</v>
      </c>
      <c r="L27" s="206">
        <f t="array" ref="L27">+K27:K31/M27:M31*100</f>
        <v>4.6644132238723683</v>
      </c>
      <c r="M27" s="205">
        <v>107705123</v>
      </c>
      <c r="N27" s="205">
        <v>623680</v>
      </c>
      <c r="O27" s="206">
        <f t="array" ref="O27">+N27:N31/P27:P31*100</f>
        <v>3.9487295756540259</v>
      </c>
      <c r="P27" s="205">
        <v>15794447</v>
      </c>
      <c r="Q27" s="205">
        <v>2941400</v>
      </c>
      <c r="R27" s="206">
        <f t="array" ref="R27">+Q27:Q31/S27:S31*100</f>
        <v>4.1953151847845644</v>
      </c>
      <c r="S27" s="205">
        <v>70111538</v>
      </c>
      <c r="T27" s="205">
        <v>1884002</v>
      </c>
      <c r="U27" s="206">
        <f t="array" ref="U27">+T27:T31/V27:V31*100</f>
        <v>5.8807900202475016</v>
      </c>
      <c r="V27" s="205">
        <v>32036546</v>
      </c>
    </row>
    <row r="28" spans="2:22">
      <c r="B28" s="148"/>
      <c r="C28" s="380">
        <v>21</v>
      </c>
      <c r="D28" s="86">
        <v>2009</v>
      </c>
      <c r="E28" s="205">
        <v>58</v>
      </c>
      <c r="F28" s="206">
        <f t="array" ref="F28">+E28:E32/G28:G32*100</f>
        <v>4.0960451977401124</v>
      </c>
      <c r="G28" s="205">
        <v>1416</v>
      </c>
      <c r="H28" s="205">
        <v>1450</v>
      </c>
      <c r="I28" s="206">
        <f t="array" ref="I28">+H28:H32/J28:J32*100</f>
        <v>3.426923804121762</v>
      </c>
      <c r="J28" s="205">
        <v>42312</v>
      </c>
      <c r="K28" s="205">
        <v>4190241</v>
      </c>
      <c r="L28" s="206">
        <f t="array" ref="L28">+K28:K32/M28:M32*100</f>
        <v>4.7988238587418373</v>
      </c>
      <c r="M28" s="205">
        <v>87318083</v>
      </c>
      <c r="N28" s="205">
        <v>528448</v>
      </c>
      <c r="O28" s="206">
        <f t="array" ref="O28">+N28:N32/P28:P32*100</f>
        <v>3.6436115860185176</v>
      </c>
      <c r="P28" s="205">
        <v>14503412</v>
      </c>
      <c r="Q28" s="205">
        <v>2301609</v>
      </c>
      <c r="R28" s="206">
        <f t="array" ref="R28">+Q28:Q32/S28:S32*100</f>
        <v>4.3659973826501943</v>
      </c>
      <c r="S28" s="205">
        <v>52716683</v>
      </c>
      <c r="T28" s="205">
        <v>1465218</v>
      </c>
      <c r="U28" s="206">
        <f t="array" ref="U28">+T28:T32/V28:V32*100</f>
        <v>5.2980683694089556</v>
      </c>
      <c r="V28" s="205">
        <v>27655702</v>
      </c>
    </row>
    <row r="29" spans="2:22">
      <c r="B29" s="148"/>
      <c r="C29" s="380">
        <v>22</v>
      </c>
      <c r="D29" s="86">
        <v>2010</v>
      </c>
      <c r="E29" s="205">
        <v>57</v>
      </c>
      <c r="F29" s="206">
        <f t="array" ref="F29">+E29:E33/G29:G33*100</f>
        <v>4.1942604856512142</v>
      </c>
      <c r="G29" s="205">
        <v>1359</v>
      </c>
      <c r="H29" s="205">
        <v>1439</v>
      </c>
      <c r="I29" s="206">
        <f t="array" ref="I29">+H29:H33/J29:J33*100</f>
        <v>3.3644291692969537</v>
      </c>
      <c r="J29" s="205">
        <v>42771</v>
      </c>
      <c r="K29" s="205">
        <v>4636795</v>
      </c>
      <c r="L29" s="206">
        <f t="array" ref="L29">+K29:K33/M29:M33*100</f>
        <v>4.7121783559804991</v>
      </c>
      <c r="M29" s="205">
        <v>98400244</v>
      </c>
      <c r="N29" s="205">
        <v>505064</v>
      </c>
      <c r="O29" s="206">
        <f t="array" ref="O29">+N29:N33/P29:P33*100</f>
        <v>3.3944925456644217</v>
      </c>
      <c r="P29" s="205">
        <v>14878925</v>
      </c>
      <c r="Q29" s="205">
        <v>2751983</v>
      </c>
      <c r="R29" s="206">
        <f t="array" ref="R29">+Q29:Q33/S29:S33*100</f>
        <v>4.5615632679970446</v>
      </c>
      <c r="S29" s="205">
        <v>60329822</v>
      </c>
      <c r="T29" s="205">
        <v>1627196</v>
      </c>
      <c r="U29" s="206">
        <f t="array" ref="U29">+T29:T33/V29:V33*100</f>
        <v>4.8301968787981826</v>
      </c>
      <c r="V29" s="205">
        <v>33687985</v>
      </c>
    </row>
    <row r="30" spans="2:22">
      <c r="B30" s="148"/>
      <c r="C30" s="380">
        <v>23</v>
      </c>
      <c r="D30" s="86">
        <v>2011</v>
      </c>
      <c r="E30" s="205">
        <v>59</v>
      </c>
      <c r="F30" s="206">
        <f t="array" ref="F30">+E30:E34/G30:G34*100</f>
        <v>4.3671354552183566</v>
      </c>
      <c r="G30" s="205">
        <v>1351</v>
      </c>
      <c r="H30" s="205">
        <v>1579</v>
      </c>
      <c r="I30" s="206">
        <f t="array" ref="I30">+H30:H34/J30:J34*100</f>
        <v>3.8534752049980479</v>
      </c>
      <c r="J30" s="205">
        <v>40976</v>
      </c>
      <c r="K30" s="205">
        <v>5742612</v>
      </c>
      <c r="L30" s="206">
        <f t="array" ref="L30">+K30:K34/M30:M34*100</f>
        <v>5.9489293777907948</v>
      </c>
      <c r="M30" s="205">
        <v>96531857</v>
      </c>
      <c r="N30" s="205">
        <v>549169</v>
      </c>
      <c r="O30" s="206">
        <f t="array" ref="O30">+N30:N34/P30:P34*100</f>
        <v>3.8917902189652431</v>
      </c>
      <c r="P30" s="205">
        <v>14110961</v>
      </c>
      <c r="Q30" s="205">
        <v>3129209</v>
      </c>
      <c r="R30" s="206">
        <f t="array" ref="R30">+Q30:Q34/S30:S34*100</f>
        <v>5.2483033044995038</v>
      </c>
      <c r="S30" s="205">
        <v>59623250</v>
      </c>
      <c r="T30" s="205">
        <v>2900654</v>
      </c>
      <c r="U30" s="206">
        <f t="array" ref="U30">+T30:T34/V30:V34*100</f>
        <v>8.5701429177534507</v>
      </c>
      <c r="V30" s="205">
        <v>33846040</v>
      </c>
    </row>
    <row r="31" spans="2:22">
      <c r="B31" s="148"/>
      <c r="C31" s="380">
        <v>24</v>
      </c>
      <c r="D31" s="86">
        <v>2012</v>
      </c>
      <c r="E31" s="205">
        <v>56</v>
      </c>
      <c r="F31" s="206">
        <f t="array" ref="F31">+E31:E35/G31:G35*100</f>
        <v>4.2296072507552873</v>
      </c>
      <c r="G31" s="205">
        <v>1324</v>
      </c>
      <c r="H31" s="205">
        <v>1535</v>
      </c>
      <c r="I31" s="206">
        <f t="array" ref="I31">+H31:H35/J31:J35*100</f>
        <v>3.7476500891135038</v>
      </c>
      <c r="J31" s="205">
        <v>40959</v>
      </c>
      <c r="K31" s="205">
        <v>4854085</v>
      </c>
      <c r="L31" s="206">
        <f t="array" ref="L31">+K31:K35/M31:M35*100</f>
        <v>4.9591260844718494</v>
      </c>
      <c r="M31" s="205">
        <v>97881863</v>
      </c>
      <c r="N31" s="205">
        <v>509786</v>
      </c>
      <c r="O31" s="206">
        <f t="array" ref="O31">+N31:N35/P31:P35*100</f>
        <v>3.5785226865826489</v>
      </c>
      <c r="P31" s="205">
        <v>14245711</v>
      </c>
      <c r="Q31" s="205">
        <v>2567152</v>
      </c>
      <c r="R31" s="206">
        <f t="array" ref="R31">+Q31:Q35/S31:S35*100</f>
        <v>4.3505977608034856</v>
      </c>
      <c r="S31" s="205">
        <v>59006880</v>
      </c>
      <c r="T31" s="205">
        <v>1385563</v>
      </c>
      <c r="U31" s="206">
        <f t="array" ref="U31">+T31:T35/V31:V35*100</f>
        <v>4.159222507205814</v>
      </c>
      <c r="V31" s="205">
        <v>33313029</v>
      </c>
    </row>
    <row r="32" spans="2:22">
      <c r="B32" s="148"/>
      <c r="C32" s="380">
        <v>25</v>
      </c>
      <c r="D32" s="86">
        <v>2013</v>
      </c>
      <c r="E32" s="205">
        <v>55</v>
      </c>
      <c r="F32" s="206">
        <f t="array" ref="F32">+E32:E38/G32:G38*100</f>
        <v>4.3512658227848107</v>
      </c>
      <c r="G32" s="205">
        <v>1264</v>
      </c>
      <c r="H32" s="205">
        <v>1403</v>
      </c>
      <c r="I32" s="206">
        <f t="array" ref="I32">+H32:H38/J32:J38*100</f>
        <v>3.5796295351329284</v>
      </c>
      <c r="J32" s="205">
        <v>39194</v>
      </c>
      <c r="K32" s="205">
        <v>4414672</v>
      </c>
      <c r="L32" s="206">
        <f t="array" ref="L32">+K32:K38/M32:M38*100</f>
        <v>4.3957421321247958</v>
      </c>
      <c r="M32" s="205">
        <v>100430641</v>
      </c>
      <c r="N32" s="205">
        <v>485015</v>
      </c>
      <c r="O32" s="206">
        <f t="array" ref="O32">+N32:N38/P32:P38*100</f>
        <v>3.4774626521307006</v>
      </c>
      <c r="P32" s="205">
        <v>13947382</v>
      </c>
      <c r="Q32" s="205">
        <v>2698172</v>
      </c>
      <c r="R32" s="206">
        <f t="array" ref="R32">+Q32:Q38/S32:S38*100</f>
        <v>4.3112450860251883</v>
      </c>
      <c r="S32" s="205">
        <v>62584519</v>
      </c>
      <c r="T32" s="205">
        <v>1272801</v>
      </c>
      <c r="U32" s="206">
        <f t="array" ref="U32">+T32:T38/V32:V38*100</f>
        <v>3.7760946163726148</v>
      </c>
      <c r="V32" s="205">
        <v>33706809</v>
      </c>
    </row>
    <row r="33" spans="2:22">
      <c r="B33" s="148"/>
      <c r="C33" s="380">
        <v>26</v>
      </c>
      <c r="D33" s="86">
        <v>2014</v>
      </c>
      <c r="E33" s="205">
        <v>54</v>
      </c>
      <c r="F33" s="206">
        <f t="array" ref="F33">+E33:E43/G33:G43*100</f>
        <v>4.5531197301854975</v>
      </c>
      <c r="G33" s="205">
        <v>1186</v>
      </c>
      <c r="H33" s="205">
        <v>1473</v>
      </c>
      <c r="I33" s="206">
        <f t="array" ref="I33">+H33:H43/J33:J43*100</f>
        <v>3.838636541318114</v>
      </c>
      <c r="J33" s="205">
        <v>38373</v>
      </c>
      <c r="K33" s="205">
        <v>4416484</v>
      </c>
      <c r="L33" s="206">
        <f t="array" ref="L33">+K33:K43/M33:M43*100</f>
        <v>4.1795251131885083</v>
      </c>
      <c r="M33" s="205">
        <v>105669517</v>
      </c>
      <c r="N33" s="205">
        <v>494667</v>
      </c>
      <c r="O33" s="206">
        <f t="array" ref="O33">+N33:N43/P33:P43*100</f>
        <v>3.4507212572261929</v>
      </c>
      <c r="P33" s="205">
        <v>14335177</v>
      </c>
      <c r="Q33" s="205">
        <v>2817996</v>
      </c>
      <c r="R33" s="206">
        <f t="array" ref="R33">+Q33:Q43/S33:S43*100</f>
        <v>4.2686035793427894</v>
      </c>
      <c r="S33" s="205">
        <v>66016812</v>
      </c>
      <c r="T33" s="205">
        <v>1257492</v>
      </c>
      <c r="U33" s="206">
        <f t="array" ref="U33">+T33:T43/V33:V43*100</f>
        <v>3.6031799418593491</v>
      </c>
      <c r="V33" s="205">
        <v>34899506</v>
      </c>
    </row>
    <row r="34" spans="2:22">
      <c r="B34" s="148"/>
      <c r="C34" s="380">
        <v>27</v>
      </c>
      <c r="D34" s="86">
        <v>2015</v>
      </c>
      <c r="E34" s="205">
        <v>58</v>
      </c>
      <c r="F34" s="206">
        <f t="array" ref="F34">+E34:E44/G34:G44*100</f>
        <v>4.621513944223107</v>
      </c>
      <c r="G34" s="205">
        <v>1255</v>
      </c>
      <c r="H34" s="205">
        <v>1568</v>
      </c>
      <c r="I34" s="206">
        <f t="array" ref="I34">+H34:H44/J34:J44*100</f>
        <v>4.0795087938391097</v>
      </c>
      <c r="J34" s="205">
        <v>38436</v>
      </c>
      <c r="K34" s="205">
        <v>4640373</v>
      </c>
      <c r="L34" s="206">
        <f t="array" ref="L34">+K34:K43/M34:M43*100</f>
        <v>4.2744189231074783</v>
      </c>
      <c r="M34" s="205">
        <v>108561493</v>
      </c>
      <c r="N34" s="205">
        <v>543131</v>
      </c>
      <c r="O34" s="206">
        <f t="array" ref="O34">+N34:N44/P34:P44*100</f>
        <v>3.8474193903261518</v>
      </c>
      <c r="P34" s="205">
        <v>14116761</v>
      </c>
      <c r="Q34" s="205">
        <v>2797437</v>
      </c>
      <c r="R34" s="206">
        <f t="array" ref="R34">+Q34:Q44/S34:S44*100</f>
        <v>4.4042363552071189</v>
      </c>
      <c r="S34" s="205">
        <v>63516959</v>
      </c>
      <c r="T34" s="205">
        <v>1506607</v>
      </c>
      <c r="U34" s="206">
        <f t="array" ref="U34">+T34:T44/V34:V44*100</f>
        <v>3.849938545903417</v>
      </c>
      <c r="V34" s="205">
        <v>39133274</v>
      </c>
    </row>
    <row r="35" spans="2:22">
      <c r="B35" s="148"/>
      <c r="C35" s="380">
        <v>28</v>
      </c>
      <c r="D35" s="86">
        <v>2016</v>
      </c>
      <c r="E35" s="205">
        <v>52</v>
      </c>
      <c r="F35" s="206">
        <f t="array" ref="F35">+E35:E45/G35:G45*100</f>
        <v>4.5614035087719298</v>
      </c>
      <c r="G35" s="205">
        <v>1140</v>
      </c>
      <c r="H35" s="205">
        <v>1445</v>
      </c>
      <c r="I35" s="206">
        <f t="array" ref="I35">+H35:H45/J35:J45*100</f>
        <v>3.5662281892445518</v>
      </c>
      <c r="J35" s="205">
        <v>40519</v>
      </c>
      <c r="K35" s="205">
        <v>4235090</v>
      </c>
      <c r="L35" s="206">
        <f t="array" ref="L35">+K35:K44/M35:M44*100</f>
        <v>3.8639101554785249</v>
      </c>
      <c r="M35" s="205">
        <v>109606327</v>
      </c>
      <c r="N35" s="205">
        <v>496062</v>
      </c>
      <c r="O35" s="206">
        <f t="array" ref="O35">+N35:N45/P35:P45*100</f>
        <v>3.3593512819910285</v>
      </c>
      <c r="P35" s="205">
        <v>14766601</v>
      </c>
      <c r="Q35" s="205">
        <v>2435123</v>
      </c>
      <c r="R35" s="206">
        <f t="array" ref="R35">+Q35:Q44/S35:S44*100</f>
        <v>3.7571720560256012</v>
      </c>
      <c r="S35" s="205">
        <v>64812656</v>
      </c>
      <c r="T35" s="205">
        <v>1439185</v>
      </c>
      <c r="U35" s="206">
        <f t="array" ref="U35">+T35:T45/V35:V45*100</f>
        <v>3.785308090914727</v>
      </c>
      <c r="V35" s="205">
        <v>38020287</v>
      </c>
    </row>
    <row r="36" spans="2:22">
      <c r="B36" s="148"/>
      <c r="C36" s="380">
        <v>29</v>
      </c>
      <c r="D36" s="86">
        <v>2017</v>
      </c>
      <c r="E36" s="205">
        <v>51</v>
      </c>
      <c r="F36" s="206">
        <f t="array" ref="F36">+E36:E45/G36:G45*100</f>
        <v>4.5454545454545459</v>
      </c>
      <c r="G36" s="205">
        <v>1122</v>
      </c>
      <c r="H36" s="205">
        <v>1464</v>
      </c>
      <c r="I36" s="206">
        <f t="array" ref="I36">+H36:H45/J36:J45*100</f>
        <v>3.5241442395647775</v>
      </c>
      <c r="J36" s="205">
        <v>41542</v>
      </c>
      <c r="K36" s="205">
        <v>4425094</v>
      </c>
      <c r="L36" s="206">
        <f t="array" ref="L36">+K36:K45/M36:M45*100</f>
        <v>3.7753870079807941</v>
      </c>
      <c r="M36" s="205">
        <v>117209017</v>
      </c>
      <c r="N36" s="205">
        <v>515478</v>
      </c>
      <c r="O36" s="206">
        <f t="array" ref="O36">+N36:N45/P36:P45*100</f>
        <v>3.3692341479101358</v>
      </c>
      <c r="P36" s="205">
        <v>15299560</v>
      </c>
      <c r="Q36" s="205">
        <v>2454670</v>
      </c>
      <c r="R36" s="206">
        <f t="array" ref="R36">+Q36:Q46/S36:S46*100</f>
        <v>3.452592874504993</v>
      </c>
      <c r="S36" s="205">
        <v>71096422</v>
      </c>
      <c r="T36" s="205">
        <v>1707781</v>
      </c>
      <c r="U36" s="206">
        <f t="array" ref="U36">+T36:T45/V36:V45*100</f>
        <v>4.235744760873823</v>
      </c>
      <c r="V36" s="205">
        <v>40318317</v>
      </c>
    </row>
    <row r="37" spans="2:22">
      <c r="B37" s="148"/>
      <c r="C37" s="380">
        <v>30</v>
      </c>
      <c r="D37" s="86">
        <v>2018</v>
      </c>
      <c r="E37" s="205">
        <v>53</v>
      </c>
      <c r="F37" s="206">
        <f t="array" ref="F37">+E37:E45/G37:G45*100</f>
        <v>4.6902654867256635</v>
      </c>
      <c r="G37" s="205">
        <v>1130</v>
      </c>
      <c r="H37" s="205">
        <v>1559</v>
      </c>
      <c r="I37" s="206">
        <f t="array" ref="I37">+H37:H46/J37:J46*100</f>
        <v>3.6751532296086751</v>
      </c>
      <c r="J37" s="205">
        <v>42420</v>
      </c>
      <c r="K37" s="205">
        <v>4947993</v>
      </c>
      <c r="L37" s="206">
        <f t="array" ref="L37">+K37:K46/M37:M46*100</f>
        <v>3.886169351897248</v>
      </c>
      <c r="M37" s="205">
        <v>127323144</v>
      </c>
      <c r="N37" s="205">
        <v>534291</v>
      </c>
      <c r="O37" s="206">
        <f t="array" ref="O37">+N37:N45/P37:P45*100</f>
        <v>3.340742532708159</v>
      </c>
      <c r="P37" s="205">
        <v>15993181</v>
      </c>
      <c r="Q37" s="205">
        <v>2532565</v>
      </c>
      <c r="R37" s="206">
        <f t="array" ref="R37">+Q37:Q46/S37:S46*100</f>
        <v>3.2204357439737277</v>
      </c>
      <c r="S37" s="205">
        <v>78640445</v>
      </c>
      <c r="T37" s="205">
        <v>2001000</v>
      </c>
      <c r="U37" s="206">
        <f t="array" ref="U37">+T37:T45/V37:V45*100</f>
        <v>4.5325875033459262</v>
      </c>
      <c r="V37" s="205">
        <v>44146969</v>
      </c>
    </row>
    <row r="38" spans="2:22">
      <c r="B38" s="148" t="s">
        <v>86</v>
      </c>
      <c r="C38" s="380" t="s">
        <v>567</v>
      </c>
      <c r="D38" s="86">
        <v>2019</v>
      </c>
      <c r="E38" s="205">
        <v>54</v>
      </c>
      <c r="F38" s="206">
        <f t="array" ref="F38">+E38:E46/G38:G46*100</f>
        <v>4.8604860486048604</v>
      </c>
      <c r="G38" s="205">
        <v>1111</v>
      </c>
      <c r="H38" s="205">
        <v>1640</v>
      </c>
      <c r="I38" s="206">
        <f t="array" ref="I38">+H38:H47/J38:J47*100</f>
        <v>3.9171662645998042</v>
      </c>
      <c r="J38" s="205">
        <v>41867</v>
      </c>
      <c r="K38" s="205">
        <v>4720100</v>
      </c>
      <c r="L38" s="206">
        <f t="array" ref="L38">+K38:K47/M38:M47*100</f>
        <v>3.8151705117557264</v>
      </c>
      <c r="M38" s="205">
        <v>123719241</v>
      </c>
      <c r="N38" s="205">
        <v>592307</v>
      </c>
      <c r="O38" s="206">
        <f t="array" ref="O38">+N38:N46/P38:P46*100</f>
        <v>3.744364633462137</v>
      </c>
      <c r="P38" s="205">
        <v>15818625</v>
      </c>
      <c r="Q38" s="205">
        <v>2613140</v>
      </c>
      <c r="R38" s="206">
        <f t="array" ref="R38">+Q38:Q47/S38:S47*100</f>
        <v>3.5962273206399962</v>
      </c>
      <c r="S38" s="205">
        <v>72663371</v>
      </c>
      <c r="T38" s="205">
        <v>1912003</v>
      </c>
      <c r="U38" s="206">
        <f t="array" ref="U38">+T38:T46/V38:V46*100</f>
        <v>4.373410638277238</v>
      </c>
      <c r="V38" s="205">
        <v>43718808</v>
      </c>
    </row>
    <row r="39" spans="2:22">
      <c r="B39" s="148"/>
      <c r="C39" s="380">
        <v>2</v>
      </c>
      <c r="D39" s="86">
        <v>2020</v>
      </c>
      <c r="E39" s="205">
        <v>53</v>
      </c>
      <c r="F39" s="206">
        <f>E39*100/G39</f>
        <v>5.2947052947052944</v>
      </c>
      <c r="G39" s="205">
        <v>1001</v>
      </c>
      <c r="H39" s="205">
        <v>1505</v>
      </c>
      <c r="I39" s="206">
        <f>H39*100/J39</f>
        <v>3.6876408899343329</v>
      </c>
      <c r="J39" s="205">
        <v>40812</v>
      </c>
      <c r="K39" s="205">
        <v>3671962</v>
      </c>
      <c r="L39" s="206">
        <f>K39*100/M39</f>
        <v>3.1516638661457339</v>
      </c>
      <c r="M39" s="205">
        <v>116508681</v>
      </c>
      <c r="N39" s="205">
        <v>565018</v>
      </c>
      <c r="O39" s="206">
        <f>N39*100/P39</f>
        <v>3.6073948856176217</v>
      </c>
      <c r="P39" s="205">
        <v>15662771</v>
      </c>
      <c r="Q39" s="205">
        <v>2184192</v>
      </c>
      <c r="R39" s="206">
        <f>Q39*100/S39</f>
        <v>3.2000086263711212</v>
      </c>
      <c r="S39" s="205">
        <v>68255816</v>
      </c>
      <c r="T39" s="205">
        <v>1266622</v>
      </c>
      <c r="U39" s="206">
        <f>T39*100/V39</f>
        <v>3.2100290656418</v>
      </c>
      <c r="V39" s="205">
        <v>39458272</v>
      </c>
    </row>
    <row r="40" spans="2:22">
      <c r="B40" s="148"/>
      <c r="C40" s="380">
        <v>3</v>
      </c>
      <c r="D40" s="86">
        <v>2021</v>
      </c>
      <c r="E40" s="205">
        <v>59</v>
      </c>
      <c r="F40" s="206">
        <f>E40*100/G40</f>
        <v>4.8639736191261331</v>
      </c>
      <c r="G40" s="205">
        <v>1213</v>
      </c>
      <c r="H40" s="205">
        <v>1554</v>
      </c>
      <c r="I40" s="206">
        <f>H40*100/J40</f>
        <v>3.6976229566707115</v>
      </c>
      <c r="J40" s="205">
        <v>42027</v>
      </c>
      <c r="K40" s="205">
        <v>4908417</v>
      </c>
      <c r="L40" s="206">
        <f>K40*100/M40</f>
        <v>3.8150903821348061</v>
      </c>
      <c r="M40" s="205">
        <v>128657948</v>
      </c>
      <c r="N40" s="205">
        <v>629649</v>
      </c>
      <c r="O40" s="206">
        <f>N40*100/P40</f>
        <v>3.6887108572175764</v>
      </c>
      <c r="P40" s="205">
        <v>17069622</v>
      </c>
      <c r="Q40" s="205">
        <v>2647300</v>
      </c>
      <c r="R40" s="206">
        <f>Q40*100/S40</f>
        <v>3.4131708193170023</v>
      </c>
      <c r="S40" s="205">
        <v>77561310</v>
      </c>
      <c r="T40" s="205">
        <v>2157389</v>
      </c>
      <c r="U40" s="206">
        <f>T40*100/V40</f>
        <v>4.9813364023484761</v>
      </c>
      <c r="V40" s="205">
        <v>43309442</v>
      </c>
    </row>
    <row r="41" spans="2:22">
      <c r="B41" s="148"/>
      <c r="C41" s="380">
        <v>4</v>
      </c>
      <c r="D41" s="86">
        <v>2022</v>
      </c>
      <c r="E41" s="205">
        <v>60</v>
      </c>
      <c r="F41" s="206">
        <f>E41*100/G41</f>
        <v>4.9342105263157894</v>
      </c>
      <c r="G41" s="205">
        <v>1216</v>
      </c>
      <c r="H41" s="205">
        <v>1607</v>
      </c>
      <c r="I41" s="206">
        <f>H41*100/J41</f>
        <v>3.8085983789164337</v>
      </c>
      <c r="J41" s="205">
        <v>42194</v>
      </c>
      <c r="K41" s="205">
        <v>5882150</v>
      </c>
      <c r="L41" s="206">
        <f>K41*100/M41</f>
        <v>4.2580455753592013</v>
      </c>
      <c r="M41" s="205">
        <v>138142016</v>
      </c>
      <c r="N41" s="205">
        <v>670914</v>
      </c>
      <c r="O41" s="206">
        <f>N41*100/P41</f>
        <v>3.8214675416423902</v>
      </c>
      <c r="P41" s="205">
        <v>17556449</v>
      </c>
      <c r="Q41" s="205">
        <v>3902519</v>
      </c>
      <c r="R41" s="206">
        <f>Q41*100/S41</f>
        <v>4.5568100257225854</v>
      </c>
      <c r="S41" s="205">
        <v>85641468</v>
      </c>
      <c r="T41" s="205">
        <v>1893819</v>
      </c>
      <c r="U41" s="206">
        <f>T41*100/V41</f>
        <v>4.0859887247001563</v>
      </c>
      <c r="V41" s="205">
        <v>46349100</v>
      </c>
    </row>
    <row r="42" spans="2:22">
      <c r="B42" s="146"/>
      <c r="C42" s="383"/>
      <c r="D42" s="386"/>
      <c r="E42" s="203"/>
      <c r="F42" s="204"/>
      <c r="G42" s="203"/>
      <c r="H42" s="203"/>
      <c r="I42" s="204"/>
      <c r="J42" s="203"/>
      <c r="K42" s="203"/>
      <c r="L42" s="204"/>
      <c r="M42" s="203"/>
      <c r="N42" s="203"/>
      <c r="O42" s="204"/>
      <c r="P42" s="203"/>
      <c r="Q42" s="203"/>
      <c r="R42" s="204"/>
      <c r="S42" s="203"/>
      <c r="T42" s="203"/>
      <c r="U42" s="204"/>
      <c r="V42" s="203"/>
    </row>
    <row r="44" spans="2:22">
      <c r="B44" s="79" t="s">
        <v>575</v>
      </c>
      <c r="C44" s="79" t="s">
        <v>574</v>
      </c>
    </row>
    <row r="45" spans="2:22">
      <c r="B45" s="202"/>
      <c r="C45" s="79" t="s">
        <v>573</v>
      </c>
    </row>
    <row r="46" spans="2:22">
      <c r="B46" s="202"/>
      <c r="C46" s="79" t="s">
        <v>572</v>
      </c>
    </row>
    <row r="47" spans="2:22">
      <c r="B47" s="202"/>
      <c r="C47" s="79" t="s">
        <v>571</v>
      </c>
    </row>
    <row r="48" spans="2:22">
      <c r="B48" t="s">
        <v>570</v>
      </c>
    </row>
  </sheetData>
  <mergeCells count="13">
    <mergeCell ref="N7:O7"/>
    <mergeCell ref="Q7:R7"/>
    <mergeCell ref="T7:U7"/>
    <mergeCell ref="T6:V6"/>
    <mergeCell ref="B6:D8"/>
    <mergeCell ref="E6:G6"/>
    <mergeCell ref="H6:J6"/>
    <mergeCell ref="K6:M6"/>
    <mergeCell ref="N6:P6"/>
    <mergeCell ref="Q6:S6"/>
    <mergeCell ref="E7:F7"/>
    <mergeCell ref="H7:I7"/>
    <mergeCell ref="K7:L7"/>
  </mergeCells>
  <phoneticPr fontId="9"/>
  <pageMargins left="0.59055118110236227" right="0.59055118110236227" top="0.59055118110236227" bottom="0.59055118110236227" header="0.31496062992125984" footer="0.31496062992125984"/>
  <pageSetup paperSize="9" scale="53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DAC63-D69D-4D73-AF1E-1287393867A9}">
  <sheetPr>
    <pageSetUpPr fitToPage="1"/>
  </sheetPr>
  <dimension ref="B1:BG70"/>
  <sheetViews>
    <sheetView zoomScale="80" zoomScaleNormal="80" workbookViewId="0">
      <pane xSplit="4" ySplit="5" topLeftCell="E6" activePane="bottomRight" state="frozen"/>
      <selection pane="topRight" activeCell="E1" sqref="E1"/>
      <selection pane="bottomLeft" activeCell="A5" sqref="A5"/>
      <selection pane="bottomRight"/>
    </sheetView>
  </sheetViews>
  <sheetFormatPr defaultRowHeight="18.75"/>
  <cols>
    <col min="1" max="1" width="5.375" style="156" customWidth="1"/>
    <col min="2" max="2" width="7.25" style="156" customWidth="1"/>
    <col min="3" max="3" width="6.375" style="328" customWidth="1"/>
    <col min="4" max="4" width="7.375" style="365" customWidth="1"/>
    <col min="5" max="5" width="9" style="156"/>
    <col min="6" max="6" width="9" style="445"/>
    <col min="7" max="9" width="9" style="156"/>
    <col min="10" max="10" width="9" style="445"/>
    <col min="11" max="11" width="9" style="156"/>
    <col min="12" max="12" width="9" style="445"/>
    <col min="13" max="15" width="9" style="156"/>
    <col min="16" max="16" width="9" style="445"/>
    <col min="17" max="17" width="9" style="156"/>
    <col min="18" max="18" width="9" style="445"/>
    <col min="19" max="19" width="9" style="156"/>
    <col min="20" max="20" width="9" style="445"/>
    <col min="21" max="23" width="9" style="156"/>
    <col min="24" max="24" width="9" style="445"/>
    <col min="25" max="29" width="9" style="156"/>
    <col min="30" max="30" width="9" style="445"/>
    <col min="31" max="31" width="9" style="156"/>
    <col min="32" max="32" width="9" style="445"/>
    <col min="33" max="35" width="9" style="156"/>
    <col min="36" max="36" width="9" style="445"/>
    <col min="37" max="37" width="9" style="156"/>
    <col min="38" max="38" width="9" style="445"/>
    <col min="39" max="39" width="9" style="156"/>
    <col min="40" max="40" width="9" style="445"/>
    <col min="41" max="41" width="9" style="156"/>
    <col min="42" max="42" width="9" style="445"/>
    <col min="43" max="43" width="9" style="156"/>
    <col min="44" max="44" width="9" style="445"/>
    <col min="45" max="45" width="9" style="156"/>
    <col min="46" max="46" width="9" style="445"/>
    <col min="47" max="47" width="9" style="156"/>
    <col min="48" max="48" width="9" style="445"/>
    <col min="49" max="49" width="9" style="156"/>
    <col min="50" max="50" width="9" style="445"/>
    <col min="51" max="16384" width="9" style="156"/>
  </cols>
  <sheetData>
    <row r="1" spans="2:52" ht="39.950000000000003" customHeight="1">
      <c r="B1" s="669" t="s">
        <v>611</v>
      </c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  <c r="P1" s="669"/>
      <c r="Q1" s="669"/>
      <c r="R1" s="669"/>
      <c r="S1" s="669"/>
      <c r="T1" s="669"/>
      <c r="U1" s="669"/>
      <c r="V1" s="669"/>
      <c r="W1" s="669"/>
      <c r="X1" s="669"/>
      <c r="Y1" s="669"/>
      <c r="Z1" s="669"/>
      <c r="AA1" s="669"/>
      <c r="AB1" s="669"/>
      <c r="AC1" s="669"/>
      <c r="AD1" s="669"/>
      <c r="AE1" s="669"/>
      <c r="AF1" s="669"/>
      <c r="AG1" s="669"/>
      <c r="AH1" s="669"/>
      <c r="AI1" s="669"/>
      <c r="AJ1" s="669"/>
      <c r="AK1" s="669"/>
      <c r="AL1" s="669"/>
      <c r="AM1" s="669"/>
      <c r="AN1" s="669"/>
      <c r="AO1" s="669"/>
      <c r="AP1" s="669"/>
      <c r="AQ1" s="669"/>
      <c r="AR1" s="669"/>
      <c r="AS1" s="669"/>
      <c r="AT1" s="669"/>
      <c r="AU1" s="669"/>
      <c r="AV1" s="669"/>
      <c r="AW1" s="669"/>
      <c r="AX1" s="669"/>
    </row>
    <row r="2" spans="2:52" ht="17.100000000000001" customHeight="1">
      <c r="B2" s="443"/>
      <c r="C2" s="443"/>
      <c r="D2" s="443"/>
      <c r="E2" s="443"/>
      <c r="F2" s="444"/>
      <c r="G2" s="443"/>
      <c r="H2" s="443"/>
      <c r="I2" s="443"/>
      <c r="J2" s="444"/>
      <c r="K2" s="443"/>
      <c r="L2" s="444"/>
      <c r="M2" s="443"/>
      <c r="N2" s="443"/>
      <c r="O2" s="443"/>
      <c r="P2" s="444"/>
      <c r="Q2" s="443"/>
      <c r="R2" s="444"/>
      <c r="S2" s="443"/>
      <c r="T2" s="444"/>
      <c r="U2" s="443"/>
      <c r="V2" s="443"/>
      <c r="W2" s="443"/>
      <c r="X2" s="444"/>
      <c r="Y2" s="443"/>
      <c r="Z2" s="443"/>
      <c r="AA2" s="443"/>
      <c r="AB2" s="443"/>
      <c r="AC2" s="443"/>
      <c r="AD2" s="444"/>
      <c r="AE2" s="443"/>
      <c r="AF2" s="444"/>
      <c r="AG2" s="443"/>
      <c r="AH2" s="443"/>
      <c r="AI2" s="443"/>
      <c r="AJ2" s="444"/>
      <c r="AK2" s="443"/>
      <c r="AL2" s="444"/>
      <c r="AM2" s="443"/>
      <c r="AN2" s="444"/>
      <c r="AO2" s="443"/>
      <c r="AP2" s="444"/>
      <c r="AQ2" s="443"/>
      <c r="AR2" s="444"/>
      <c r="AS2" s="443"/>
      <c r="AT2" s="444"/>
      <c r="AU2" s="443"/>
      <c r="AV2" s="444"/>
      <c r="AW2" s="443"/>
      <c r="AX2" s="444"/>
    </row>
    <row r="3" spans="2:52" ht="17.25" customHeight="1">
      <c r="AW3" s="156" t="s">
        <v>1180</v>
      </c>
    </row>
    <row r="4" spans="2:52" s="448" customFormat="1" ht="38.25" customHeight="1">
      <c r="B4" s="668" t="s">
        <v>106</v>
      </c>
      <c r="C4" s="668"/>
      <c r="D4" s="668"/>
      <c r="E4" s="446" t="s">
        <v>610</v>
      </c>
      <c r="F4" s="447"/>
      <c r="G4" s="446" t="s">
        <v>609</v>
      </c>
      <c r="H4" s="446"/>
      <c r="I4" s="446" t="s">
        <v>608</v>
      </c>
      <c r="J4" s="447"/>
      <c r="K4" s="446" t="s">
        <v>607</v>
      </c>
      <c r="L4" s="447"/>
      <c r="M4" s="446" t="s">
        <v>606</v>
      </c>
      <c r="N4" s="446"/>
      <c r="O4" s="446" t="s">
        <v>605</v>
      </c>
      <c r="P4" s="447"/>
      <c r="Q4" s="446" t="s">
        <v>604</v>
      </c>
      <c r="R4" s="447"/>
      <c r="S4" s="446" t="s">
        <v>603</v>
      </c>
      <c r="T4" s="447"/>
      <c r="U4" s="446" t="s">
        <v>602</v>
      </c>
      <c r="V4" s="446"/>
      <c r="W4" s="446" t="s">
        <v>601</v>
      </c>
      <c r="X4" s="447"/>
      <c r="Y4" s="446" t="s">
        <v>600</v>
      </c>
      <c r="Z4" s="446"/>
      <c r="AA4" s="446" t="s">
        <v>599</v>
      </c>
      <c r="AB4" s="446"/>
      <c r="AC4" s="446" t="s">
        <v>598</v>
      </c>
      <c r="AD4" s="447"/>
      <c r="AE4" s="446" t="s">
        <v>597</v>
      </c>
      <c r="AF4" s="447"/>
      <c r="AG4" s="446" t="s">
        <v>596</v>
      </c>
      <c r="AH4" s="446"/>
      <c r="AI4" s="446" t="s">
        <v>595</v>
      </c>
      <c r="AJ4" s="447"/>
      <c r="AK4" s="446" t="s">
        <v>594</v>
      </c>
      <c r="AL4" s="447"/>
      <c r="AM4" s="446" t="s">
        <v>593</v>
      </c>
      <c r="AN4" s="447"/>
      <c r="AO4" s="446" t="s">
        <v>592</v>
      </c>
      <c r="AP4" s="447"/>
      <c r="AQ4" s="446" t="s">
        <v>591</v>
      </c>
      <c r="AR4" s="447"/>
      <c r="AS4" s="446" t="s">
        <v>590</v>
      </c>
      <c r="AT4" s="447"/>
      <c r="AU4" s="446" t="s">
        <v>589</v>
      </c>
      <c r="AV4" s="447"/>
      <c r="AW4" s="446" t="s">
        <v>588</v>
      </c>
      <c r="AX4" s="447"/>
      <c r="AY4" s="446" t="s">
        <v>587</v>
      </c>
      <c r="AZ4" s="446"/>
    </row>
    <row r="5" spans="2:52" s="448" customFormat="1" ht="17.100000000000001" customHeight="1">
      <c r="B5" s="668"/>
      <c r="C5" s="668"/>
      <c r="D5" s="668"/>
      <c r="E5" s="449" t="s">
        <v>1179</v>
      </c>
      <c r="F5" s="450" t="s">
        <v>1178</v>
      </c>
      <c r="G5" s="449" t="s">
        <v>1179</v>
      </c>
      <c r="H5" s="449" t="s">
        <v>1178</v>
      </c>
      <c r="I5" s="449" t="s">
        <v>1179</v>
      </c>
      <c r="J5" s="450" t="s">
        <v>1178</v>
      </c>
      <c r="K5" s="449" t="s">
        <v>1179</v>
      </c>
      <c r="L5" s="450" t="s">
        <v>1178</v>
      </c>
      <c r="M5" s="449" t="s">
        <v>1179</v>
      </c>
      <c r="N5" s="449" t="s">
        <v>1178</v>
      </c>
      <c r="O5" s="449" t="s">
        <v>1179</v>
      </c>
      <c r="P5" s="450" t="s">
        <v>1178</v>
      </c>
      <c r="Q5" s="449" t="s">
        <v>1179</v>
      </c>
      <c r="R5" s="450" t="s">
        <v>1178</v>
      </c>
      <c r="S5" s="449" t="s">
        <v>1179</v>
      </c>
      <c r="T5" s="450" t="s">
        <v>1178</v>
      </c>
      <c r="U5" s="449" t="s">
        <v>1179</v>
      </c>
      <c r="V5" s="449" t="s">
        <v>1178</v>
      </c>
      <c r="W5" s="449" t="s">
        <v>1179</v>
      </c>
      <c r="X5" s="450" t="s">
        <v>1178</v>
      </c>
      <c r="Y5" s="449" t="s">
        <v>1179</v>
      </c>
      <c r="Z5" s="449" t="s">
        <v>1178</v>
      </c>
      <c r="AA5" s="449" t="s">
        <v>1179</v>
      </c>
      <c r="AB5" s="449" t="s">
        <v>1178</v>
      </c>
      <c r="AC5" s="449" t="s">
        <v>1179</v>
      </c>
      <c r="AD5" s="450" t="s">
        <v>1178</v>
      </c>
      <c r="AE5" s="449" t="s">
        <v>1179</v>
      </c>
      <c r="AF5" s="450" t="s">
        <v>1178</v>
      </c>
      <c r="AG5" s="449" t="s">
        <v>1179</v>
      </c>
      <c r="AH5" s="449" t="s">
        <v>1178</v>
      </c>
      <c r="AI5" s="449" t="s">
        <v>1179</v>
      </c>
      <c r="AJ5" s="450" t="s">
        <v>1178</v>
      </c>
      <c r="AK5" s="449" t="s">
        <v>1179</v>
      </c>
      <c r="AL5" s="450" t="s">
        <v>1178</v>
      </c>
      <c r="AM5" s="449" t="s">
        <v>1179</v>
      </c>
      <c r="AN5" s="450" t="s">
        <v>1178</v>
      </c>
      <c r="AO5" s="449" t="s">
        <v>1179</v>
      </c>
      <c r="AP5" s="450" t="s">
        <v>1178</v>
      </c>
      <c r="AQ5" s="449" t="s">
        <v>1179</v>
      </c>
      <c r="AR5" s="450" t="s">
        <v>1178</v>
      </c>
      <c r="AS5" s="449" t="s">
        <v>1179</v>
      </c>
      <c r="AT5" s="450" t="s">
        <v>1178</v>
      </c>
      <c r="AU5" s="449" t="s">
        <v>1179</v>
      </c>
      <c r="AV5" s="450" t="s">
        <v>1178</v>
      </c>
      <c r="AW5" s="449" t="s">
        <v>1179</v>
      </c>
      <c r="AX5" s="450" t="s">
        <v>1178</v>
      </c>
      <c r="AY5" s="449" t="s">
        <v>1179</v>
      </c>
      <c r="AZ5" s="449" t="s">
        <v>1178</v>
      </c>
    </row>
    <row r="6" spans="2:52" s="448" customFormat="1" ht="17.100000000000001" customHeight="1">
      <c r="B6" s="451" t="s">
        <v>352</v>
      </c>
      <c r="C6" s="452"/>
      <c r="D6" s="453"/>
      <c r="E6" s="454"/>
      <c r="F6" s="455"/>
      <c r="G6" s="454"/>
      <c r="H6" s="454"/>
      <c r="I6" s="454"/>
      <c r="J6" s="455"/>
      <c r="K6" s="454"/>
      <c r="L6" s="455"/>
      <c r="M6" s="454"/>
      <c r="N6" s="454"/>
      <c r="O6" s="454"/>
      <c r="P6" s="455"/>
      <c r="Q6" s="454"/>
      <c r="R6" s="455"/>
      <c r="S6" s="454"/>
      <c r="T6" s="455"/>
      <c r="U6" s="454"/>
      <c r="V6" s="454"/>
      <c r="W6" s="454"/>
      <c r="X6" s="455"/>
      <c r="Y6" s="454"/>
      <c r="Z6" s="454"/>
      <c r="AA6" s="454"/>
      <c r="AB6" s="454"/>
      <c r="AC6" s="454"/>
      <c r="AD6" s="455"/>
      <c r="AE6" s="454"/>
      <c r="AF6" s="455"/>
      <c r="AG6" s="454"/>
      <c r="AH6" s="454"/>
      <c r="AI6" s="454"/>
      <c r="AJ6" s="455"/>
      <c r="AK6" s="454"/>
      <c r="AL6" s="455"/>
      <c r="AM6" s="454"/>
      <c r="AN6" s="455"/>
      <c r="AO6" s="454"/>
      <c r="AP6" s="455"/>
      <c r="AQ6" s="454"/>
      <c r="AR6" s="455"/>
      <c r="AS6" s="454"/>
      <c r="AT6" s="455"/>
      <c r="AU6" s="454"/>
      <c r="AV6" s="455"/>
      <c r="AW6" s="454"/>
      <c r="AX6" s="455"/>
      <c r="AY6" s="454"/>
      <c r="AZ6" s="454"/>
    </row>
    <row r="7" spans="2:52" s="448" customFormat="1" ht="17.100000000000001" customHeight="1">
      <c r="B7" s="456" t="s">
        <v>87</v>
      </c>
      <c r="C7" s="452">
        <v>20</v>
      </c>
      <c r="D7" s="456">
        <v>2008</v>
      </c>
      <c r="E7" s="457">
        <v>12</v>
      </c>
      <c r="F7" s="458">
        <v>320</v>
      </c>
      <c r="G7" s="457">
        <v>2</v>
      </c>
      <c r="H7" s="457">
        <v>13</v>
      </c>
      <c r="I7" s="457">
        <v>8</v>
      </c>
      <c r="J7" s="458">
        <v>134</v>
      </c>
      <c r="K7" s="457">
        <v>2</v>
      </c>
      <c r="L7" s="458">
        <v>9</v>
      </c>
      <c r="M7" s="457">
        <v>2</v>
      </c>
      <c r="N7" s="457">
        <v>10</v>
      </c>
      <c r="O7" s="457">
        <v>1</v>
      </c>
      <c r="P7" s="458">
        <v>137</v>
      </c>
      <c r="Q7" s="457">
        <v>1</v>
      </c>
      <c r="R7" s="458">
        <v>4</v>
      </c>
      <c r="S7" s="457">
        <v>1</v>
      </c>
      <c r="T7" s="458">
        <v>62</v>
      </c>
      <c r="U7" s="459" t="s">
        <v>188</v>
      </c>
      <c r="V7" s="459" t="s">
        <v>188</v>
      </c>
      <c r="W7" s="459" t="s">
        <v>188</v>
      </c>
      <c r="X7" s="460" t="s">
        <v>188</v>
      </c>
      <c r="Y7" s="457">
        <v>1</v>
      </c>
      <c r="Z7" s="457">
        <v>5</v>
      </c>
      <c r="AA7" s="459" t="s">
        <v>188</v>
      </c>
      <c r="AB7" s="459" t="s">
        <v>188</v>
      </c>
      <c r="AC7" s="457">
        <v>25</v>
      </c>
      <c r="AD7" s="458">
        <v>377</v>
      </c>
      <c r="AE7" s="457">
        <v>1</v>
      </c>
      <c r="AF7" s="458">
        <v>20</v>
      </c>
      <c r="AG7" s="457">
        <v>1</v>
      </c>
      <c r="AH7" s="457">
        <v>81</v>
      </c>
      <c r="AI7" s="457">
        <v>4</v>
      </c>
      <c r="AJ7" s="458">
        <v>38</v>
      </c>
      <c r="AK7" s="457">
        <v>1</v>
      </c>
      <c r="AL7" s="458">
        <v>4</v>
      </c>
      <c r="AM7" s="457">
        <v>5</v>
      </c>
      <c r="AN7" s="458">
        <v>95</v>
      </c>
      <c r="AO7" s="459" t="s">
        <v>188</v>
      </c>
      <c r="AP7" s="460" t="s">
        <v>188</v>
      </c>
      <c r="AQ7" s="457">
        <v>2</v>
      </c>
      <c r="AR7" s="458">
        <v>173</v>
      </c>
      <c r="AS7" s="459" t="s">
        <v>188</v>
      </c>
      <c r="AT7" s="460" t="s">
        <v>188</v>
      </c>
      <c r="AU7" s="459" t="s">
        <v>188</v>
      </c>
      <c r="AV7" s="460" t="s">
        <v>188</v>
      </c>
      <c r="AW7" s="457">
        <v>3</v>
      </c>
      <c r="AX7" s="458">
        <v>146</v>
      </c>
      <c r="AY7" s="459" t="s">
        <v>188</v>
      </c>
      <c r="AZ7" s="459" t="s">
        <v>188</v>
      </c>
    </row>
    <row r="8" spans="2:52" s="448" customFormat="1" ht="17.100000000000001" customHeight="1">
      <c r="B8" s="461"/>
      <c r="C8" s="452">
        <v>21</v>
      </c>
      <c r="D8" s="456">
        <v>2009</v>
      </c>
      <c r="E8" s="457">
        <v>9</v>
      </c>
      <c r="F8" s="458">
        <v>260</v>
      </c>
      <c r="G8" s="457">
        <v>1</v>
      </c>
      <c r="H8" s="457">
        <v>6</v>
      </c>
      <c r="I8" s="457">
        <v>8</v>
      </c>
      <c r="J8" s="458">
        <v>132</v>
      </c>
      <c r="K8" s="457">
        <v>2</v>
      </c>
      <c r="L8" s="458">
        <v>9</v>
      </c>
      <c r="M8" s="457">
        <v>2</v>
      </c>
      <c r="N8" s="457">
        <v>10</v>
      </c>
      <c r="O8" s="457">
        <v>1</v>
      </c>
      <c r="P8" s="458">
        <v>137</v>
      </c>
      <c r="Q8" s="459" t="s">
        <v>188</v>
      </c>
      <c r="R8" s="460" t="s">
        <v>188</v>
      </c>
      <c r="S8" s="457">
        <v>1</v>
      </c>
      <c r="T8" s="458">
        <v>62</v>
      </c>
      <c r="U8" s="459" t="s">
        <v>188</v>
      </c>
      <c r="V8" s="459" t="s">
        <v>188</v>
      </c>
      <c r="W8" s="459" t="s">
        <v>188</v>
      </c>
      <c r="X8" s="460" t="s">
        <v>188</v>
      </c>
      <c r="Y8" s="457">
        <v>1</v>
      </c>
      <c r="Z8" s="457">
        <v>5</v>
      </c>
      <c r="AA8" s="459" t="s">
        <v>188</v>
      </c>
      <c r="AB8" s="459" t="s">
        <v>188</v>
      </c>
      <c r="AC8" s="457">
        <v>20</v>
      </c>
      <c r="AD8" s="458">
        <v>330</v>
      </c>
      <c r="AE8" s="459" t="s">
        <v>188</v>
      </c>
      <c r="AF8" s="460" t="s">
        <v>188</v>
      </c>
      <c r="AG8" s="457">
        <v>1</v>
      </c>
      <c r="AH8" s="457">
        <v>78</v>
      </c>
      <c r="AI8" s="457">
        <v>3</v>
      </c>
      <c r="AJ8" s="458">
        <v>41</v>
      </c>
      <c r="AK8" s="457">
        <v>1</v>
      </c>
      <c r="AL8" s="458">
        <v>17</v>
      </c>
      <c r="AM8" s="457">
        <v>3</v>
      </c>
      <c r="AN8" s="458">
        <v>77</v>
      </c>
      <c r="AO8" s="459" t="s">
        <v>188</v>
      </c>
      <c r="AP8" s="460" t="s">
        <v>188</v>
      </c>
      <c r="AQ8" s="457">
        <v>2</v>
      </c>
      <c r="AR8" s="458">
        <v>154</v>
      </c>
      <c r="AS8" s="459" t="s">
        <v>188</v>
      </c>
      <c r="AT8" s="460" t="s">
        <v>188</v>
      </c>
      <c r="AU8" s="459" t="s">
        <v>188</v>
      </c>
      <c r="AV8" s="460" t="s">
        <v>188</v>
      </c>
      <c r="AW8" s="457">
        <v>3</v>
      </c>
      <c r="AX8" s="458">
        <v>132</v>
      </c>
      <c r="AY8" s="459" t="s">
        <v>188</v>
      </c>
      <c r="AZ8" s="459" t="s">
        <v>188</v>
      </c>
    </row>
    <row r="9" spans="2:52" s="448" customFormat="1" ht="17.100000000000001" customHeight="1">
      <c r="B9" s="461"/>
      <c r="C9" s="452">
        <v>22</v>
      </c>
      <c r="D9" s="456">
        <v>2010</v>
      </c>
      <c r="E9" s="457">
        <v>8</v>
      </c>
      <c r="F9" s="458">
        <v>272</v>
      </c>
      <c r="G9" s="457">
        <v>1</v>
      </c>
      <c r="H9" s="457">
        <v>12</v>
      </c>
      <c r="I9" s="457">
        <v>9</v>
      </c>
      <c r="J9" s="458">
        <v>136</v>
      </c>
      <c r="K9" s="457">
        <v>2</v>
      </c>
      <c r="L9" s="458">
        <v>8</v>
      </c>
      <c r="M9" s="457">
        <v>2</v>
      </c>
      <c r="N9" s="457">
        <v>10</v>
      </c>
      <c r="O9" s="457">
        <v>1</v>
      </c>
      <c r="P9" s="458">
        <v>142</v>
      </c>
      <c r="Q9" s="459" t="s">
        <v>188</v>
      </c>
      <c r="R9" s="460" t="s">
        <v>188</v>
      </c>
      <c r="S9" s="457">
        <v>1</v>
      </c>
      <c r="T9" s="458">
        <v>57</v>
      </c>
      <c r="U9" s="459" t="s">
        <v>188</v>
      </c>
      <c r="V9" s="459" t="s">
        <v>188</v>
      </c>
      <c r="W9" s="459" t="s">
        <v>188</v>
      </c>
      <c r="X9" s="460" t="s">
        <v>188</v>
      </c>
      <c r="Y9" s="457">
        <v>1</v>
      </c>
      <c r="Z9" s="457">
        <v>5</v>
      </c>
      <c r="AA9" s="459" t="s">
        <v>188</v>
      </c>
      <c r="AB9" s="459" t="s">
        <v>188</v>
      </c>
      <c r="AC9" s="457">
        <v>20</v>
      </c>
      <c r="AD9" s="458">
        <v>303</v>
      </c>
      <c r="AE9" s="457">
        <v>3</v>
      </c>
      <c r="AF9" s="458">
        <v>137</v>
      </c>
      <c r="AG9" s="457">
        <v>1</v>
      </c>
      <c r="AH9" s="457">
        <v>79</v>
      </c>
      <c r="AI9" s="457">
        <v>2</v>
      </c>
      <c r="AJ9" s="458">
        <v>22</v>
      </c>
      <c r="AK9" s="459" t="s">
        <v>188</v>
      </c>
      <c r="AL9" s="460" t="s">
        <v>188</v>
      </c>
      <c r="AM9" s="457">
        <v>2</v>
      </c>
      <c r="AN9" s="458">
        <v>67</v>
      </c>
      <c r="AO9" s="457">
        <v>0</v>
      </c>
      <c r="AP9" s="458">
        <v>0</v>
      </c>
      <c r="AQ9" s="457">
        <v>1</v>
      </c>
      <c r="AR9" s="458">
        <v>63</v>
      </c>
      <c r="AS9" s="459" t="s">
        <v>188</v>
      </c>
      <c r="AT9" s="460" t="s">
        <v>188</v>
      </c>
      <c r="AU9" s="459" t="s">
        <v>188</v>
      </c>
      <c r="AV9" s="460" t="s">
        <v>188</v>
      </c>
      <c r="AW9" s="457">
        <v>3</v>
      </c>
      <c r="AX9" s="458">
        <v>126</v>
      </c>
      <c r="AY9" s="459" t="s">
        <v>188</v>
      </c>
      <c r="AZ9" s="459" t="s">
        <v>188</v>
      </c>
    </row>
    <row r="10" spans="2:52" s="448" customFormat="1" ht="17.100000000000001" customHeight="1">
      <c r="B10" s="461"/>
      <c r="C10" s="452">
        <v>23</v>
      </c>
      <c r="D10" s="456">
        <v>2011</v>
      </c>
      <c r="E10" s="457">
        <v>9</v>
      </c>
      <c r="F10" s="458">
        <v>237</v>
      </c>
      <c r="G10" s="457">
        <v>1</v>
      </c>
      <c r="H10" s="457">
        <v>11</v>
      </c>
      <c r="I10" s="457">
        <v>10</v>
      </c>
      <c r="J10" s="458">
        <v>156</v>
      </c>
      <c r="K10" s="457">
        <v>1</v>
      </c>
      <c r="L10" s="458">
        <v>6</v>
      </c>
      <c r="M10" s="457">
        <v>1</v>
      </c>
      <c r="N10" s="457">
        <v>4</v>
      </c>
      <c r="O10" s="457">
        <v>2</v>
      </c>
      <c r="P10" s="458">
        <v>270</v>
      </c>
      <c r="Q10" s="459" t="s">
        <v>188</v>
      </c>
      <c r="R10" s="460" t="s">
        <v>188</v>
      </c>
      <c r="S10" s="457">
        <v>1</v>
      </c>
      <c r="T10" s="458">
        <v>54</v>
      </c>
      <c r="U10" s="459" t="s">
        <v>188</v>
      </c>
      <c r="V10" s="459" t="s">
        <v>188</v>
      </c>
      <c r="W10" s="459" t="s">
        <v>188</v>
      </c>
      <c r="X10" s="460" t="s">
        <v>188</v>
      </c>
      <c r="Y10" s="459" t="s">
        <v>188</v>
      </c>
      <c r="Z10" s="459" t="s">
        <v>188</v>
      </c>
      <c r="AA10" s="459" t="s">
        <v>188</v>
      </c>
      <c r="AB10" s="459" t="s">
        <v>188</v>
      </c>
      <c r="AC10" s="457">
        <v>20</v>
      </c>
      <c r="AD10" s="458">
        <v>347</v>
      </c>
      <c r="AE10" s="457">
        <v>4</v>
      </c>
      <c r="AF10" s="458">
        <v>147</v>
      </c>
      <c r="AG10" s="457">
        <v>1</v>
      </c>
      <c r="AH10" s="457">
        <v>83</v>
      </c>
      <c r="AI10" s="457">
        <v>2</v>
      </c>
      <c r="AJ10" s="458">
        <v>22</v>
      </c>
      <c r="AK10" s="459" t="s">
        <v>188</v>
      </c>
      <c r="AL10" s="460" t="s">
        <v>188</v>
      </c>
      <c r="AM10" s="457">
        <v>2</v>
      </c>
      <c r="AN10" s="458">
        <v>60</v>
      </c>
      <c r="AO10" s="459" t="s">
        <v>188</v>
      </c>
      <c r="AP10" s="460" t="s">
        <v>188</v>
      </c>
      <c r="AQ10" s="457">
        <v>1</v>
      </c>
      <c r="AR10" s="458">
        <v>45</v>
      </c>
      <c r="AS10" s="459" t="s">
        <v>188</v>
      </c>
      <c r="AT10" s="460" t="s">
        <v>188</v>
      </c>
      <c r="AU10" s="459" t="s">
        <v>188</v>
      </c>
      <c r="AV10" s="460" t="s">
        <v>188</v>
      </c>
      <c r="AW10" s="457">
        <v>3</v>
      </c>
      <c r="AX10" s="458">
        <v>133</v>
      </c>
      <c r="AY10" s="457">
        <v>1</v>
      </c>
      <c r="AZ10" s="457">
        <v>4</v>
      </c>
    </row>
    <row r="11" spans="2:52" s="448" customFormat="1" ht="17.100000000000001" customHeight="1">
      <c r="B11" s="461"/>
      <c r="C11" s="452">
        <v>24</v>
      </c>
      <c r="D11" s="456">
        <v>2012</v>
      </c>
      <c r="E11" s="457">
        <v>8</v>
      </c>
      <c r="F11" s="458">
        <v>253</v>
      </c>
      <c r="G11" s="457">
        <v>1</v>
      </c>
      <c r="H11" s="457">
        <v>12</v>
      </c>
      <c r="I11" s="457">
        <v>10</v>
      </c>
      <c r="J11" s="458">
        <v>158</v>
      </c>
      <c r="K11" s="457">
        <v>1</v>
      </c>
      <c r="L11" s="458">
        <v>4</v>
      </c>
      <c r="M11" s="457">
        <v>1</v>
      </c>
      <c r="N11" s="457">
        <v>4</v>
      </c>
      <c r="O11" s="457">
        <v>1</v>
      </c>
      <c r="P11" s="458">
        <v>214</v>
      </c>
      <c r="Q11" s="459" t="s">
        <v>188</v>
      </c>
      <c r="R11" s="460" t="s">
        <v>188</v>
      </c>
      <c r="S11" s="457">
        <v>1</v>
      </c>
      <c r="T11" s="458">
        <v>54</v>
      </c>
      <c r="U11" s="459" t="s">
        <v>188</v>
      </c>
      <c r="V11" s="459" t="s">
        <v>188</v>
      </c>
      <c r="W11" s="457">
        <v>1</v>
      </c>
      <c r="X11" s="458">
        <v>13</v>
      </c>
      <c r="Y11" s="459" t="s">
        <v>188</v>
      </c>
      <c r="Z11" s="459" t="s">
        <v>188</v>
      </c>
      <c r="AA11" s="459" t="s">
        <v>188</v>
      </c>
      <c r="AB11" s="459" t="s">
        <v>188</v>
      </c>
      <c r="AC11" s="457">
        <v>18</v>
      </c>
      <c r="AD11" s="458">
        <v>318</v>
      </c>
      <c r="AE11" s="457">
        <v>3</v>
      </c>
      <c r="AF11" s="458">
        <v>126</v>
      </c>
      <c r="AG11" s="457">
        <v>1</v>
      </c>
      <c r="AH11" s="457">
        <v>88</v>
      </c>
      <c r="AI11" s="457">
        <v>2</v>
      </c>
      <c r="AJ11" s="458">
        <v>26</v>
      </c>
      <c r="AK11" s="457">
        <v>2</v>
      </c>
      <c r="AL11" s="458">
        <v>33</v>
      </c>
      <c r="AM11" s="457">
        <v>2</v>
      </c>
      <c r="AN11" s="458">
        <v>61</v>
      </c>
      <c r="AO11" s="459" t="s">
        <v>188</v>
      </c>
      <c r="AP11" s="460" t="s">
        <v>188</v>
      </c>
      <c r="AQ11" s="459" t="s">
        <v>188</v>
      </c>
      <c r="AR11" s="460" t="s">
        <v>188</v>
      </c>
      <c r="AS11" s="457">
        <v>1</v>
      </c>
      <c r="AT11" s="458">
        <v>42</v>
      </c>
      <c r="AU11" s="459" t="s">
        <v>188</v>
      </c>
      <c r="AV11" s="460" t="s">
        <v>188</v>
      </c>
      <c r="AW11" s="457">
        <v>3</v>
      </c>
      <c r="AX11" s="458">
        <v>129</v>
      </c>
      <c r="AY11" s="459" t="s">
        <v>188</v>
      </c>
      <c r="AZ11" s="459" t="s">
        <v>188</v>
      </c>
    </row>
    <row r="12" spans="2:52" s="448" customFormat="1" ht="17.100000000000001" customHeight="1">
      <c r="B12" s="461"/>
      <c r="C12" s="452">
        <v>25</v>
      </c>
      <c r="D12" s="456">
        <v>2013</v>
      </c>
      <c r="E12" s="457">
        <v>8</v>
      </c>
      <c r="F12" s="458">
        <v>232</v>
      </c>
      <c r="G12" s="457">
        <v>1</v>
      </c>
      <c r="H12" s="457">
        <v>12</v>
      </c>
      <c r="I12" s="457">
        <v>10</v>
      </c>
      <c r="J12" s="458">
        <v>156</v>
      </c>
      <c r="K12" s="457">
        <v>1</v>
      </c>
      <c r="L12" s="458">
        <v>4</v>
      </c>
      <c r="M12" s="457">
        <v>1</v>
      </c>
      <c r="N12" s="457">
        <v>4</v>
      </c>
      <c r="O12" s="457">
        <v>1</v>
      </c>
      <c r="P12" s="458">
        <v>206</v>
      </c>
      <c r="Q12" s="459" t="s">
        <v>188</v>
      </c>
      <c r="R12" s="460" t="s">
        <v>188</v>
      </c>
      <c r="S12" s="457">
        <v>1</v>
      </c>
      <c r="T12" s="458">
        <v>54</v>
      </c>
      <c r="U12" s="459" t="s">
        <v>188</v>
      </c>
      <c r="V12" s="459" t="s">
        <v>188</v>
      </c>
      <c r="W12" s="457">
        <v>1</v>
      </c>
      <c r="X12" s="458">
        <v>17</v>
      </c>
      <c r="Y12" s="459" t="s">
        <v>188</v>
      </c>
      <c r="Z12" s="459" t="s">
        <v>188</v>
      </c>
      <c r="AA12" s="459" t="s">
        <v>188</v>
      </c>
      <c r="AB12" s="459" t="s">
        <v>188</v>
      </c>
      <c r="AC12" s="457">
        <v>18</v>
      </c>
      <c r="AD12" s="458">
        <v>324</v>
      </c>
      <c r="AE12" s="457">
        <v>3</v>
      </c>
      <c r="AF12" s="458">
        <v>48</v>
      </c>
      <c r="AG12" s="457">
        <v>1</v>
      </c>
      <c r="AH12" s="457">
        <v>88</v>
      </c>
      <c r="AI12" s="457">
        <v>3</v>
      </c>
      <c r="AJ12" s="458">
        <v>31</v>
      </c>
      <c r="AK12" s="459" t="s">
        <v>188</v>
      </c>
      <c r="AL12" s="460" t="s">
        <v>188</v>
      </c>
      <c r="AM12" s="457">
        <v>3</v>
      </c>
      <c r="AN12" s="458">
        <v>74</v>
      </c>
      <c r="AO12" s="459" t="s">
        <v>188</v>
      </c>
      <c r="AP12" s="460" t="s">
        <v>188</v>
      </c>
      <c r="AQ12" s="459" t="s">
        <v>188</v>
      </c>
      <c r="AR12" s="460" t="s">
        <v>188</v>
      </c>
      <c r="AS12" s="457">
        <v>1</v>
      </c>
      <c r="AT12" s="458">
        <v>36</v>
      </c>
      <c r="AU12" s="459" t="s">
        <v>188</v>
      </c>
      <c r="AV12" s="460" t="s">
        <v>188</v>
      </c>
      <c r="AW12" s="457">
        <v>2</v>
      </c>
      <c r="AX12" s="458">
        <v>117</v>
      </c>
      <c r="AY12" s="459" t="s">
        <v>188</v>
      </c>
      <c r="AZ12" s="459" t="s">
        <v>188</v>
      </c>
    </row>
    <row r="13" spans="2:52" s="448" customFormat="1" ht="17.100000000000001" customHeight="1">
      <c r="B13" s="461"/>
      <c r="C13" s="452">
        <v>26</v>
      </c>
      <c r="D13" s="456">
        <v>2014</v>
      </c>
      <c r="E13" s="457">
        <v>8</v>
      </c>
      <c r="F13" s="458">
        <v>238</v>
      </c>
      <c r="G13" s="459" t="s">
        <v>188</v>
      </c>
      <c r="H13" s="459" t="s">
        <v>188</v>
      </c>
      <c r="I13" s="457">
        <v>10</v>
      </c>
      <c r="J13" s="458">
        <v>151</v>
      </c>
      <c r="K13" s="459" t="s">
        <v>412</v>
      </c>
      <c r="L13" s="460" t="s">
        <v>412</v>
      </c>
      <c r="M13" s="457">
        <v>1</v>
      </c>
      <c r="N13" s="457">
        <v>4</v>
      </c>
      <c r="O13" s="457">
        <v>1</v>
      </c>
      <c r="P13" s="458">
        <v>218</v>
      </c>
      <c r="Q13" s="459" t="s">
        <v>188</v>
      </c>
      <c r="R13" s="460" t="s">
        <v>188</v>
      </c>
      <c r="S13" s="457">
        <v>1</v>
      </c>
      <c r="T13" s="458">
        <v>60</v>
      </c>
      <c r="U13" s="459" t="s">
        <v>188</v>
      </c>
      <c r="V13" s="459" t="s">
        <v>188</v>
      </c>
      <c r="W13" s="457">
        <v>1</v>
      </c>
      <c r="X13" s="458">
        <v>15</v>
      </c>
      <c r="Y13" s="459" t="s">
        <v>188</v>
      </c>
      <c r="Z13" s="459" t="s">
        <v>188</v>
      </c>
      <c r="AA13" s="459" t="s">
        <v>188</v>
      </c>
      <c r="AB13" s="459" t="s">
        <v>188</v>
      </c>
      <c r="AC13" s="457">
        <v>18</v>
      </c>
      <c r="AD13" s="458">
        <v>319</v>
      </c>
      <c r="AE13" s="457">
        <v>4</v>
      </c>
      <c r="AF13" s="458">
        <v>124</v>
      </c>
      <c r="AG13" s="457">
        <v>1</v>
      </c>
      <c r="AH13" s="457">
        <v>102</v>
      </c>
      <c r="AI13" s="457">
        <v>3</v>
      </c>
      <c r="AJ13" s="458">
        <v>28</v>
      </c>
      <c r="AK13" s="457">
        <v>1</v>
      </c>
      <c r="AL13" s="458">
        <v>12</v>
      </c>
      <c r="AM13" s="457">
        <v>2</v>
      </c>
      <c r="AN13" s="458">
        <v>59</v>
      </c>
      <c r="AO13" s="459" t="s">
        <v>188</v>
      </c>
      <c r="AP13" s="460" t="s">
        <v>188</v>
      </c>
      <c r="AQ13" s="459" t="s">
        <v>188</v>
      </c>
      <c r="AR13" s="460" t="s">
        <v>188</v>
      </c>
      <c r="AS13" s="457">
        <v>1</v>
      </c>
      <c r="AT13" s="458">
        <v>24</v>
      </c>
      <c r="AU13" s="459" t="s">
        <v>188</v>
      </c>
      <c r="AV13" s="460" t="s">
        <v>188</v>
      </c>
      <c r="AW13" s="457">
        <v>2</v>
      </c>
      <c r="AX13" s="458">
        <v>119</v>
      </c>
      <c r="AY13" s="459" t="s">
        <v>188</v>
      </c>
      <c r="AZ13" s="459" t="s">
        <v>188</v>
      </c>
    </row>
    <row r="14" spans="2:52" s="448" customFormat="1" ht="17.100000000000001" customHeight="1">
      <c r="B14" s="461"/>
      <c r="C14" s="452">
        <v>27</v>
      </c>
      <c r="D14" s="456">
        <v>2015</v>
      </c>
      <c r="E14" s="457">
        <v>7</v>
      </c>
      <c r="F14" s="458">
        <v>186</v>
      </c>
      <c r="G14" s="459" t="s">
        <v>188</v>
      </c>
      <c r="H14" s="459" t="s">
        <v>188</v>
      </c>
      <c r="I14" s="457">
        <v>11</v>
      </c>
      <c r="J14" s="458">
        <v>169</v>
      </c>
      <c r="K14" s="457">
        <v>1</v>
      </c>
      <c r="L14" s="458">
        <v>4</v>
      </c>
      <c r="M14" s="457">
        <v>1</v>
      </c>
      <c r="N14" s="457">
        <v>4</v>
      </c>
      <c r="O14" s="457">
        <v>2</v>
      </c>
      <c r="P14" s="458">
        <v>267</v>
      </c>
      <c r="Q14" s="459" t="s">
        <v>188</v>
      </c>
      <c r="R14" s="460" t="s">
        <v>188</v>
      </c>
      <c r="S14" s="457">
        <v>1</v>
      </c>
      <c r="T14" s="458">
        <v>55</v>
      </c>
      <c r="U14" s="459" t="s">
        <v>188</v>
      </c>
      <c r="V14" s="459" t="s">
        <v>188</v>
      </c>
      <c r="W14" s="459" t="s">
        <v>188</v>
      </c>
      <c r="X14" s="460" t="s">
        <v>188</v>
      </c>
      <c r="Y14" s="459" t="s">
        <v>188</v>
      </c>
      <c r="Z14" s="459" t="s">
        <v>188</v>
      </c>
      <c r="AA14" s="459" t="s">
        <v>188</v>
      </c>
      <c r="AB14" s="459" t="s">
        <v>188</v>
      </c>
      <c r="AC14" s="457">
        <v>22</v>
      </c>
      <c r="AD14" s="458">
        <v>417</v>
      </c>
      <c r="AE14" s="457">
        <v>3</v>
      </c>
      <c r="AF14" s="458">
        <v>98</v>
      </c>
      <c r="AG14" s="457">
        <v>1</v>
      </c>
      <c r="AH14" s="457">
        <v>70</v>
      </c>
      <c r="AI14" s="457">
        <v>3</v>
      </c>
      <c r="AJ14" s="458">
        <v>36</v>
      </c>
      <c r="AK14" s="459" t="s">
        <v>188</v>
      </c>
      <c r="AL14" s="460" t="s">
        <v>188</v>
      </c>
      <c r="AM14" s="457">
        <v>3</v>
      </c>
      <c r="AN14" s="458">
        <v>80</v>
      </c>
      <c r="AO14" s="459" t="s">
        <v>188</v>
      </c>
      <c r="AP14" s="460" t="s">
        <v>188</v>
      </c>
      <c r="AQ14" s="459" t="s">
        <v>188</v>
      </c>
      <c r="AR14" s="460" t="s">
        <v>188</v>
      </c>
      <c r="AS14" s="457">
        <v>1</v>
      </c>
      <c r="AT14" s="458">
        <v>39</v>
      </c>
      <c r="AU14" s="459" t="s">
        <v>188</v>
      </c>
      <c r="AV14" s="460" t="s">
        <v>188</v>
      </c>
      <c r="AW14" s="457">
        <v>2</v>
      </c>
      <c r="AX14" s="458">
        <v>143</v>
      </c>
      <c r="AY14" s="459" t="s">
        <v>188</v>
      </c>
      <c r="AZ14" s="459" t="s">
        <v>188</v>
      </c>
    </row>
    <row r="15" spans="2:52" s="448" customFormat="1" ht="17.100000000000001" customHeight="1">
      <c r="B15" s="461"/>
      <c r="C15" s="452">
        <v>28</v>
      </c>
      <c r="D15" s="456">
        <v>2016</v>
      </c>
      <c r="E15" s="457">
        <v>7</v>
      </c>
      <c r="F15" s="458">
        <v>188</v>
      </c>
      <c r="G15" s="459" t="s">
        <v>188</v>
      </c>
      <c r="H15" s="459" t="s">
        <v>188</v>
      </c>
      <c r="I15" s="457">
        <v>10</v>
      </c>
      <c r="J15" s="458">
        <v>153</v>
      </c>
      <c r="K15" s="459" t="s">
        <v>412</v>
      </c>
      <c r="L15" s="460" t="s">
        <v>412</v>
      </c>
      <c r="M15" s="459" t="s">
        <v>412</v>
      </c>
      <c r="N15" s="460" t="s">
        <v>412</v>
      </c>
      <c r="O15" s="457">
        <v>1</v>
      </c>
      <c r="P15" s="458">
        <v>228</v>
      </c>
      <c r="Q15" s="459" t="s">
        <v>188</v>
      </c>
      <c r="R15" s="460" t="s">
        <v>188</v>
      </c>
      <c r="S15" s="457">
        <v>1</v>
      </c>
      <c r="T15" s="458">
        <v>59</v>
      </c>
      <c r="U15" s="459" t="s">
        <v>188</v>
      </c>
      <c r="V15" s="459" t="s">
        <v>188</v>
      </c>
      <c r="W15" s="457">
        <v>1</v>
      </c>
      <c r="X15" s="458">
        <v>12</v>
      </c>
      <c r="Y15" s="459" t="s">
        <v>188</v>
      </c>
      <c r="Z15" s="459" t="s">
        <v>188</v>
      </c>
      <c r="AA15" s="459" t="s">
        <v>188</v>
      </c>
      <c r="AB15" s="459" t="s">
        <v>188</v>
      </c>
      <c r="AC15" s="457">
        <v>18</v>
      </c>
      <c r="AD15" s="458">
        <v>324</v>
      </c>
      <c r="AE15" s="457">
        <v>3</v>
      </c>
      <c r="AF15" s="458">
        <v>98</v>
      </c>
      <c r="AG15" s="457">
        <v>1</v>
      </c>
      <c r="AH15" s="457">
        <v>78</v>
      </c>
      <c r="AI15" s="457">
        <v>4</v>
      </c>
      <c r="AJ15" s="458">
        <v>62</v>
      </c>
      <c r="AK15" s="457">
        <v>1</v>
      </c>
      <c r="AL15" s="458">
        <v>21</v>
      </c>
      <c r="AM15" s="457">
        <v>3</v>
      </c>
      <c r="AN15" s="458">
        <v>76</v>
      </c>
      <c r="AO15" s="459" t="s">
        <v>188</v>
      </c>
      <c r="AP15" s="460" t="s">
        <v>188</v>
      </c>
      <c r="AQ15" s="459" t="s">
        <v>188</v>
      </c>
      <c r="AR15" s="460" t="s">
        <v>188</v>
      </c>
      <c r="AS15" s="459" t="s">
        <v>188</v>
      </c>
      <c r="AT15" s="460" t="s">
        <v>188</v>
      </c>
      <c r="AU15" s="459" t="s">
        <v>188</v>
      </c>
      <c r="AV15" s="460" t="s">
        <v>188</v>
      </c>
      <c r="AW15" s="457">
        <v>2</v>
      </c>
      <c r="AX15" s="458">
        <v>155</v>
      </c>
      <c r="AY15" s="459" t="s">
        <v>188</v>
      </c>
      <c r="AZ15" s="459" t="s">
        <v>188</v>
      </c>
    </row>
    <row r="16" spans="2:52" s="448" customFormat="1" ht="17.100000000000001" customHeight="1">
      <c r="B16" s="461"/>
      <c r="C16" s="452">
        <v>29</v>
      </c>
      <c r="D16" s="456">
        <v>2017</v>
      </c>
      <c r="E16" s="457">
        <v>6</v>
      </c>
      <c r="F16" s="458">
        <v>202</v>
      </c>
      <c r="G16" s="459" t="s">
        <v>188</v>
      </c>
      <c r="H16" s="459" t="s">
        <v>188</v>
      </c>
      <c r="I16" s="457">
        <v>11</v>
      </c>
      <c r="J16" s="458">
        <v>176</v>
      </c>
      <c r="K16" s="459" t="s">
        <v>412</v>
      </c>
      <c r="L16" s="460" t="s">
        <v>412</v>
      </c>
      <c r="M16" s="459" t="s">
        <v>412</v>
      </c>
      <c r="N16" s="460" t="s">
        <v>412</v>
      </c>
      <c r="O16" s="457">
        <v>1</v>
      </c>
      <c r="P16" s="458">
        <v>226</v>
      </c>
      <c r="Q16" s="459" t="s">
        <v>188</v>
      </c>
      <c r="R16" s="460" t="s">
        <v>188</v>
      </c>
      <c r="S16" s="457">
        <v>2</v>
      </c>
      <c r="T16" s="458">
        <v>90</v>
      </c>
      <c r="U16" s="459" t="s">
        <v>188</v>
      </c>
      <c r="V16" s="459" t="s">
        <v>188</v>
      </c>
      <c r="W16" s="457">
        <v>1</v>
      </c>
      <c r="X16" s="458">
        <v>14</v>
      </c>
      <c r="Y16" s="459" t="s">
        <v>188</v>
      </c>
      <c r="Z16" s="459" t="s">
        <v>188</v>
      </c>
      <c r="AA16" s="459" t="s">
        <v>188</v>
      </c>
      <c r="AB16" s="459" t="s">
        <v>188</v>
      </c>
      <c r="AC16" s="457">
        <v>17</v>
      </c>
      <c r="AD16" s="458">
        <v>290</v>
      </c>
      <c r="AE16" s="457">
        <v>2</v>
      </c>
      <c r="AF16" s="458">
        <v>31</v>
      </c>
      <c r="AG16" s="457">
        <v>1</v>
      </c>
      <c r="AH16" s="457">
        <v>83</v>
      </c>
      <c r="AI16" s="457">
        <v>4</v>
      </c>
      <c r="AJ16" s="458">
        <v>85</v>
      </c>
      <c r="AK16" s="457">
        <v>1</v>
      </c>
      <c r="AL16" s="458">
        <v>20</v>
      </c>
      <c r="AM16" s="457">
        <v>3</v>
      </c>
      <c r="AN16" s="458">
        <v>79</v>
      </c>
      <c r="AO16" s="459" t="s">
        <v>188</v>
      </c>
      <c r="AP16" s="460" t="s">
        <v>188</v>
      </c>
      <c r="AQ16" s="459" t="s">
        <v>188</v>
      </c>
      <c r="AR16" s="460" t="s">
        <v>188</v>
      </c>
      <c r="AS16" s="459" t="s">
        <v>188</v>
      </c>
      <c r="AT16" s="460" t="s">
        <v>188</v>
      </c>
      <c r="AU16" s="459" t="s">
        <v>188</v>
      </c>
      <c r="AV16" s="460" t="s">
        <v>188</v>
      </c>
      <c r="AW16" s="457">
        <v>2</v>
      </c>
      <c r="AX16" s="458">
        <v>168</v>
      </c>
      <c r="AY16" s="459" t="s">
        <v>188</v>
      </c>
      <c r="AZ16" s="459" t="s">
        <v>188</v>
      </c>
    </row>
    <row r="17" spans="2:52" s="448" customFormat="1" ht="17.100000000000001" customHeight="1">
      <c r="B17" s="461"/>
      <c r="C17" s="452">
        <v>30</v>
      </c>
      <c r="D17" s="456">
        <v>2018</v>
      </c>
      <c r="E17" s="457">
        <v>6</v>
      </c>
      <c r="F17" s="458">
        <v>175</v>
      </c>
      <c r="G17" s="459" t="s">
        <v>188</v>
      </c>
      <c r="H17" s="459" t="s">
        <v>188</v>
      </c>
      <c r="I17" s="457">
        <v>11</v>
      </c>
      <c r="J17" s="458">
        <v>190</v>
      </c>
      <c r="K17" s="459" t="s">
        <v>412</v>
      </c>
      <c r="L17" s="460" t="s">
        <v>412</v>
      </c>
      <c r="M17" s="459" t="s">
        <v>412</v>
      </c>
      <c r="N17" s="460" t="s">
        <v>412</v>
      </c>
      <c r="O17" s="457">
        <v>1</v>
      </c>
      <c r="P17" s="458">
        <v>226</v>
      </c>
      <c r="Q17" s="459" t="s">
        <v>188</v>
      </c>
      <c r="R17" s="460" t="s">
        <v>188</v>
      </c>
      <c r="S17" s="457">
        <v>1</v>
      </c>
      <c r="T17" s="458">
        <v>79</v>
      </c>
      <c r="U17" s="459" t="s">
        <v>188</v>
      </c>
      <c r="V17" s="459" t="s">
        <v>188</v>
      </c>
      <c r="W17" s="457">
        <v>1</v>
      </c>
      <c r="X17" s="458">
        <v>16</v>
      </c>
      <c r="Y17" s="459" t="s">
        <v>188</v>
      </c>
      <c r="Z17" s="459" t="s">
        <v>188</v>
      </c>
      <c r="AA17" s="459" t="s">
        <v>188</v>
      </c>
      <c r="AB17" s="459" t="s">
        <v>188</v>
      </c>
      <c r="AC17" s="457">
        <v>19</v>
      </c>
      <c r="AD17" s="458">
        <v>348</v>
      </c>
      <c r="AE17" s="457">
        <v>2</v>
      </c>
      <c r="AF17" s="458">
        <v>33</v>
      </c>
      <c r="AG17" s="457">
        <v>1</v>
      </c>
      <c r="AH17" s="457">
        <v>81</v>
      </c>
      <c r="AI17" s="457">
        <v>3</v>
      </c>
      <c r="AJ17" s="458">
        <v>75</v>
      </c>
      <c r="AK17" s="457">
        <v>1</v>
      </c>
      <c r="AL17" s="458">
        <v>17</v>
      </c>
      <c r="AM17" s="457">
        <v>3</v>
      </c>
      <c r="AN17" s="458">
        <v>79</v>
      </c>
      <c r="AO17" s="459" t="s">
        <v>188</v>
      </c>
      <c r="AP17" s="460" t="s">
        <v>188</v>
      </c>
      <c r="AQ17" s="459" t="s">
        <v>188</v>
      </c>
      <c r="AR17" s="460" t="s">
        <v>188</v>
      </c>
      <c r="AS17" s="459" t="s">
        <v>188</v>
      </c>
      <c r="AT17" s="460" t="s">
        <v>188</v>
      </c>
      <c r="AU17" s="459" t="s">
        <v>188</v>
      </c>
      <c r="AV17" s="460" t="s">
        <v>188</v>
      </c>
      <c r="AW17" s="457">
        <v>4</v>
      </c>
      <c r="AX17" s="458">
        <v>240</v>
      </c>
      <c r="AY17" s="459" t="s">
        <v>188</v>
      </c>
      <c r="AZ17" s="459" t="s">
        <v>188</v>
      </c>
    </row>
    <row r="18" spans="2:52" s="448" customFormat="1" ht="17.100000000000001" customHeight="1">
      <c r="B18" s="456" t="s">
        <v>86</v>
      </c>
      <c r="C18" s="452">
        <v>1</v>
      </c>
      <c r="D18" s="456">
        <v>2019</v>
      </c>
      <c r="E18" s="457">
        <v>6</v>
      </c>
      <c r="F18" s="458">
        <v>178</v>
      </c>
      <c r="G18" s="459" t="s">
        <v>188</v>
      </c>
      <c r="H18" s="459" t="s">
        <v>188</v>
      </c>
      <c r="I18" s="457">
        <v>10</v>
      </c>
      <c r="J18" s="458">
        <v>173</v>
      </c>
      <c r="K18" s="457">
        <v>1</v>
      </c>
      <c r="L18" s="458">
        <v>46</v>
      </c>
      <c r="M18" s="459" t="s">
        <v>412</v>
      </c>
      <c r="N18" s="460" t="s">
        <v>412</v>
      </c>
      <c r="O18" s="457">
        <v>1</v>
      </c>
      <c r="P18" s="458">
        <v>229</v>
      </c>
      <c r="Q18" s="459" t="s">
        <v>188</v>
      </c>
      <c r="R18" s="460" t="s">
        <v>188</v>
      </c>
      <c r="S18" s="457">
        <v>2</v>
      </c>
      <c r="T18" s="458">
        <v>107</v>
      </c>
      <c r="U18" s="459" t="s">
        <v>188</v>
      </c>
      <c r="V18" s="459" t="s">
        <v>188</v>
      </c>
      <c r="W18" s="457">
        <v>1</v>
      </c>
      <c r="X18" s="458">
        <v>22</v>
      </c>
      <c r="Y18" s="459" t="s">
        <v>188</v>
      </c>
      <c r="Z18" s="459" t="s">
        <v>188</v>
      </c>
      <c r="AA18" s="459" t="s">
        <v>188</v>
      </c>
      <c r="AB18" s="459" t="s">
        <v>188</v>
      </c>
      <c r="AC18" s="457">
        <v>17</v>
      </c>
      <c r="AD18" s="458">
        <v>310</v>
      </c>
      <c r="AE18" s="457">
        <v>2</v>
      </c>
      <c r="AF18" s="458">
        <v>33</v>
      </c>
      <c r="AG18" s="457">
        <v>1</v>
      </c>
      <c r="AH18" s="457">
        <v>80</v>
      </c>
      <c r="AI18" s="457">
        <v>3</v>
      </c>
      <c r="AJ18" s="458">
        <v>69</v>
      </c>
      <c r="AK18" s="457">
        <v>1</v>
      </c>
      <c r="AL18" s="458">
        <v>16</v>
      </c>
      <c r="AM18" s="457">
        <v>4</v>
      </c>
      <c r="AN18" s="458">
        <v>108</v>
      </c>
      <c r="AO18" s="459" t="s">
        <v>188</v>
      </c>
      <c r="AP18" s="460" t="s">
        <v>188</v>
      </c>
      <c r="AQ18" s="459" t="s">
        <v>188</v>
      </c>
      <c r="AR18" s="460" t="s">
        <v>188</v>
      </c>
      <c r="AS18" s="459" t="s">
        <v>188</v>
      </c>
      <c r="AT18" s="460" t="s">
        <v>188</v>
      </c>
      <c r="AU18" s="459" t="s">
        <v>188</v>
      </c>
      <c r="AV18" s="460" t="s">
        <v>188</v>
      </c>
      <c r="AW18" s="457">
        <v>4</v>
      </c>
      <c r="AX18" s="458">
        <v>265</v>
      </c>
      <c r="AY18" s="457">
        <v>1</v>
      </c>
      <c r="AZ18" s="457">
        <v>4</v>
      </c>
    </row>
    <row r="19" spans="2:52" s="448" customFormat="1" ht="17.100000000000001" customHeight="1">
      <c r="B19" s="461"/>
      <c r="C19" s="452">
        <v>2</v>
      </c>
      <c r="D19" s="456">
        <v>2020</v>
      </c>
      <c r="E19" s="457">
        <v>5</v>
      </c>
      <c r="F19" s="458">
        <v>156</v>
      </c>
      <c r="G19" s="459" t="s">
        <v>188</v>
      </c>
      <c r="H19" s="459" t="s">
        <v>188</v>
      </c>
      <c r="I19" s="457">
        <v>11</v>
      </c>
      <c r="J19" s="458">
        <v>168</v>
      </c>
      <c r="K19" s="459" t="s">
        <v>412</v>
      </c>
      <c r="L19" s="460" t="s">
        <v>412</v>
      </c>
      <c r="M19" s="459" t="s">
        <v>412</v>
      </c>
      <c r="N19" s="460" t="s">
        <v>412</v>
      </c>
      <c r="O19" s="457">
        <v>1</v>
      </c>
      <c r="P19" s="458">
        <v>222</v>
      </c>
      <c r="Q19" s="459" t="s">
        <v>188</v>
      </c>
      <c r="R19" s="460" t="s">
        <v>188</v>
      </c>
      <c r="S19" s="457">
        <v>1</v>
      </c>
      <c r="T19" s="458">
        <v>26</v>
      </c>
      <c r="U19" s="459" t="s">
        <v>188</v>
      </c>
      <c r="V19" s="459" t="s">
        <v>188</v>
      </c>
      <c r="W19" s="457">
        <v>2</v>
      </c>
      <c r="X19" s="458">
        <v>38</v>
      </c>
      <c r="Y19" s="459" t="s">
        <v>188</v>
      </c>
      <c r="Z19" s="459" t="s">
        <v>188</v>
      </c>
      <c r="AA19" s="459" t="s">
        <v>188</v>
      </c>
      <c r="AB19" s="459" t="s">
        <v>188</v>
      </c>
      <c r="AC19" s="457">
        <v>19</v>
      </c>
      <c r="AD19" s="458">
        <v>363</v>
      </c>
      <c r="AE19" s="457">
        <v>3</v>
      </c>
      <c r="AF19" s="458">
        <v>48</v>
      </c>
      <c r="AG19" s="457">
        <v>1</v>
      </c>
      <c r="AH19" s="457">
        <v>74</v>
      </c>
      <c r="AI19" s="457">
        <v>3</v>
      </c>
      <c r="AJ19" s="458">
        <v>69</v>
      </c>
      <c r="AK19" s="459" t="s">
        <v>188</v>
      </c>
      <c r="AL19" s="460" t="s">
        <v>188</v>
      </c>
      <c r="AM19" s="457">
        <v>3</v>
      </c>
      <c r="AN19" s="458">
        <v>85</v>
      </c>
      <c r="AO19" s="459" t="s">
        <v>188</v>
      </c>
      <c r="AP19" s="460" t="s">
        <v>188</v>
      </c>
      <c r="AQ19" s="459" t="s">
        <v>188</v>
      </c>
      <c r="AR19" s="460" t="s">
        <v>188</v>
      </c>
      <c r="AS19" s="459" t="s">
        <v>188</v>
      </c>
      <c r="AT19" s="460" t="s">
        <v>188</v>
      </c>
      <c r="AU19" s="459" t="s">
        <v>188</v>
      </c>
      <c r="AV19" s="460" t="s">
        <v>188</v>
      </c>
      <c r="AW19" s="457">
        <v>4</v>
      </c>
      <c r="AX19" s="458">
        <v>256</v>
      </c>
      <c r="AY19" s="459" t="s">
        <v>188</v>
      </c>
      <c r="AZ19" s="459" t="s">
        <v>188</v>
      </c>
    </row>
    <row r="20" spans="2:52" s="448" customFormat="1" ht="17.100000000000001" customHeight="1">
      <c r="B20" s="461"/>
      <c r="C20" s="452">
        <v>3</v>
      </c>
      <c r="D20" s="456">
        <v>2021</v>
      </c>
      <c r="E20" s="457">
        <v>6</v>
      </c>
      <c r="F20" s="458">
        <v>178</v>
      </c>
      <c r="G20" s="457">
        <v>1</v>
      </c>
      <c r="H20" s="457">
        <v>3</v>
      </c>
      <c r="I20" s="457">
        <v>11</v>
      </c>
      <c r="J20" s="458">
        <v>166</v>
      </c>
      <c r="K20" s="459" t="s">
        <v>412</v>
      </c>
      <c r="L20" s="460" t="s">
        <v>412</v>
      </c>
      <c r="M20" s="459" t="s">
        <v>412</v>
      </c>
      <c r="N20" s="460" t="s">
        <v>412</v>
      </c>
      <c r="O20" s="457">
        <v>1</v>
      </c>
      <c r="P20" s="458">
        <v>227</v>
      </c>
      <c r="Q20" s="459" t="s">
        <v>188</v>
      </c>
      <c r="R20" s="460" t="s">
        <v>188</v>
      </c>
      <c r="S20" s="457">
        <v>2</v>
      </c>
      <c r="T20" s="458">
        <v>127</v>
      </c>
      <c r="U20" s="459" t="s">
        <v>188</v>
      </c>
      <c r="V20" s="459" t="s">
        <v>188</v>
      </c>
      <c r="W20" s="457">
        <v>2</v>
      </c>
      <c r="X20" s="458">
        <v>49</v>
      </c>
      <c r="Y20" s="459" t="s">
        <v>188</v>
      </c>
      <c r="Z20" s="459" t="s">
        <v>188</v>
      </c>
      <c r="AA20" s="459" t="s">
        <v>188</v>
      </c>
      <c r="AB20" s="459" t="s">
        <v>188</v>
      </c>
      <c r="AC20" s="457">
        <v>20</v>
      </c>
      <c r="AD20" s="458">
        <v>336</v>
      </c>
      <c r="AE20" s="457">
        <v>3</v>
      </c>
      <c r="AF20" s="458">
        <v>44</v>
      </c>
      <c r="AG20" s="457">
        <v>1</v>
      </c>
      <c r="AH20" s="457">
        <v>75</v>
      </c>
      <c r="AI20" s="457">
        <v>2</v>
      </c>
      <c r="AJ20" s="458">
        <v>14</v>
      </c>
      <c r="AK20" s="459" t="s">
        <v>188</v>
      </c>
      <c r="AL20" s="460" t="s">
        <v>188</v>
      </c>
      <c r="AM20" s="457">
        <v>4</v>
      </c>
      <c r="AN20" s="458">
        <v>90</v>
      </c>
      <c r="AO20" s="459" t="s">
        <v>188</v>
      </c>
      <c r="AP20" s="460" t="s">
        <v>188</v>
      </c>
      <c r="AQ20" s="459" t="s">
        <v>188</v>
      </c>
      <c r="AR20" s="460" t="s">
        <v>188</v>
      </c>
      <c r="AS20" s="459" t="s">
        <v>188</v>
      </c>
      <c r="AT20" s="460" t="s">
        <v>188</v>
      </c>
      <c r="AU20" s="459" t="s">
        <v>188</v>
      </c>
      <c r="AV20" s="460" t="s">
        <v>188</v>
      </c>
      <c r="AW20" s="457">
        <v>4</v>
      </c>
      <c r="AX20" s="458">
        <v>239</v>
      </c>
      <c r="AY20" s="457">
        <v>2</v>
      </c>
      <c r="AZ20" s="457">
        <v>6</v>
      </c>
    </row>
    <row r="21" spans="2:52" s="448" customFormat="1" ht="17.100000000000001" customHeight="1">
      <c r="B21" s="461"/>
      <c r="C21" s="452">
        <v>4</v>
      </c>
      <c r="D21" s="456">
        <v>2022</v>
      </c>
      <c r="E21" s="457">
        <v>6</v>
      </c>
      <c r="F21" s="458">
        <v>194</v>
      </c>
      <c r="G21" s="457">
        <v>1</v>
      </c>
      <c r="H21" s="457">
        <v>3</v>
      </c>
      <c r="I21" s="457">
        <v>11</v>
      </c>
      <c r="J21" s="458">
        <v>168</v>
      </c>
      <c r="K21" s="459" t="s">
        <v>412</v>
      </c>
      <c r="L21" s="460" t="s">
        <v>412</v>
      </c>
      <c r="M21" s="459" t="s">
        <v>412</v>
      </c>
      <c r="N21" s="460" t="s">
        <v>412</v>
      </c>
      <c r="O21" s="457">
        <v>1</v>
      </c>
      <c r="P21" s="458">
        <v>218</v>
      </c>
      <c r="Q21" s="459" t="s">
        <v>188</v>
      </c>
      <c r="R21" s="460" t="s">
        <v>188</v>
      </c>
      <c r="S21" s="457">
        <v>2</v>
      </c>
      <c r="T21" s="458">
        <v>134</v>
      </c>
      <c r="U21" s="459" t="s">
        <v>188</v>
      </c>
      <c r="V21" s="459" t="s">
        <v>188</v>
      </c>
      <c r="W21" s="457">
        <v>2</v>
      </c>
      <c r="X21" s="458">
        <v>55</v>
      </c>
      <c r="Y21" s="459" t="s">
        <v>188</v>
      </c>
      <c r="Z21" s="459" t="s">
        <v>188</v>
      </c>
      <c r="AA21" s="459" t="s">
        <v>188</v>
      </c>
      <c r="AB21" s="459" t="s">
        <v>188</v>
      </c>
      <c r="AC21" s="457">
        <v>20</v>
      </c>
      <c r="AD21" s="458">
        <v>296</v>
      </c>
      <c r="AE21" s="457">
        <v>3</v>
      </c>
      <c r="AF21" s="458">
        <v>45</v>
      </c>
      <c r="AG21" s="457">
        <v>1</v>
      </c>
      <c r="AH21" s="457">
        <v>76</v>
      </c>
      <c r="AI21" s="457">
        <v>3</v>
      </c>
      <c r="AJ21" s="458">
        <v>84</v>
      </c>
      <c r="AK21" s="459" t="s">
        <v>188</v>
      </c>
      <c r="AL21" s="460" t="s">
        <v>188</v>
      </c>
      <c r="AM21" s="457">
        <v>4</v>
      </c>
      <c r="AN21" s="458">
        <v>86</v>
      </c>
      <c r="AO21" s="459" t="s">
        <v>188</v>
      </c>
      <c r="AP21" s="460" t="s">
        <v>188</v>
      </c>
      <c r="AQ21" s="459" t="s">
        <v>188</v>
      </c>
      <c r="AR21" s="460" t="s">
        <v>188</v>
      </c>
      <c r="AS21" s="459" t="s">
        <v>188</v>
      </c>
      <c r="AT21" s="460" t="s">
        <v>188</v>
      </c>
      <c r="AU21" s="459" t="s">
        <v>188</v>
      </c>
      <c r="AV21" s="460" t="s">
        <v>188</v>
      </c>
      <c r="AW21" s="457">
        <v>4</v>
      </c>
      <c r="AX21" s="458">
        <v>242</v>
      </c>
      <c r="AY21" s="457">
        <v>2</v>
      </c>
      <c r="AZ21" s="457">
        <v>6</v>
      </c>
    </row>
    <row r="22" spans="2:52" s="448" customFormat="1" ht="17.100000000000001" customHeight="1">
      <c r="B22" s="462"/>
      <c r="C22" s="463"/>
      <c r="D22" s="464"/>
      <c r="E22" s="465"/>
      <c r="F22" s="466"/>
      <c r="G22" s="465"/>
      <c r="H22" s="465"/>
      <c r="I22" s="465"/>
      <c r="J22" s="466"/>
      <c r="K22" s="465"/>
      <c r="L22" s="466"/>
      <c r="M22" s="465"/>
      <c r="N22" s="465"/>
      <c r="O22" s="465"/>
      <c r="P22" s="466"/>
      <c r="Q22" s="465"/>
      <c r="R22" s="466"/>
      <c r="S22" s="465"/>
      <c r="T22" s="466"/>
      <c r="U22" s="465"/>
      <c r="V22" s="465"/>
      <c r="W22" s="465"/>
      <c r="X22" s="466"/>
      <c r="Y22" s="465"/>
      <c r="Z22" s="465"/>
      <c r="AA22" s="465"/>
      <c r="AB22" s="465"/>
      <c r="AC22" s="465"/>
      <c r="AD22" s="466"/>
      <c r="AE22" s="465"/>
      <c r="AF22" s="466"/>
      <c r="AG22" s="465"/>
      <c r="AH22" s="465"/>
      <c r="AI22" s="465"/>
      <c r="AJ22" s="466"/>
      <c r="AK22" s="465"/>
      <c r="AL22" s="466"/>
      <c r="AM22" s="465"/>
      <c r="AN22" s="466"/>
      <c r="AO22" s="465"/>
      <c r="AP22" s="466"/>
      <c r="AQ22" s="465"/>
      <c r="AR22" s="466"/>
      <c r="AS22" s="465"/>
      <c r="AT22" s="466"/>
      <c r="AU22" s="465"/>
      <c r="AV22" s="466"/>
      <c r="AW22" s="465"/>
      <c r="AX22" s="466"/>
      <c r="AY22" s="465"/>
      <c r="AZ22" s="465"/>
    </row>
    <row r="23" spans="2:52" s="448" customFormat="1" ht="17.100000000000001" customHeight="1">
      <c r="B23" s="451" t="s">
        <v>351</v>
      </c>
      <c r="C23" s="452"/>
      <c r="D23" s="453"/>
      <c r="E23" s="454"/>
      <c r="F23" s="455"/>
      <c r="G23" s="454"/>
      <c r="H23" s="454"/>
      <c r="I23" s="454"/>
      <c r="J23" s="455"/>
      <c r="K23" s="454"/>
      <c r="L23" s="455"/>
      <c r="M23" s="454"/>
      <c r="N23" s="454"/>
      <c r="O23" s="454"/>
      <c r="P23" s="455"/>
      <c r="Q23" s="454"/>
      <c r="R23" s="455"/>
      <c r="S23" s="454"/>
      <c r="T23" s="455"/>
      <c r="U23" s="454"/>
      <c r="V23" s="454"/>
      <c r="W23" s="454"/>
      <c r="X23" s="455"/>
      <c r="Y23" s="454"/>
      <c r="Z23" s="454"/>
      <c r="AA23" s="454"/>
      <c r="AB23" s="454"/>
      <c r="AC23" s="454"/>
      <c r="AD23" s="455"/>
      <c r="AE23" s="454"/>
      <c r="AF23" s="455"/>
      <c r="AG23" s="454"/>
      <c r="AH23" s="454"/>
      <c r="AI23" s="454"/>
      <c r="AJ23" s="455"/>
      <c r="AK23" s="454"/>
      <c r="AL23" s="455"/>
      <c r="AM23" s="454"/>
      <c r="AN23" s="455"/>
      <c r="AO23" s="454"/>
      <c r="AP23" s="455"/>
      <c r="AQ23" s="454"/>
      <c r="AR23" s="455"/>
      <c r="AS23" s="454"/>
      <c r="AT23" s="455"/>
      <c r="AU23" s="454"/>
      <c r="AV23" s="455"/>
      <c r="AW23" s="454"/>
      <c r="AX23" s="455"/>
      <c r="AY23" s="454"/>
      <c r="AZ23" s="454"/>
    </row>
    <row r="24" spans="2:52" s="448" customFormat="1" ht="17.100000000000001" customHeight="1">
      <c r="B24" s="456" t="s">
        <v>87</v>
      </c>
      <c r="C24" s="452">
        <v>20</v>
      </c>
      <c r="D24" s="456">
        <v>2008</v>
      </c>
      <c r="E24" s="457">
        <v>386</v>
      </c>
      <c r="F24" s="458">
        <v>6330</v>
      </c>
      <c r="G24" s="457">
        <v>64</v>
      </c>
      <c r="H24" s="457">
        <v>837</v>
      </c>
      <c r="I24" s="457">
        <v>173</v>
      </c>
      <c r="J24" s="458">
        <v>3576</v>
      </c>
      <c r="K24" s="457">
        <v>109</v>
      </c>
      <c r="L24" s="458">
        <v>1422</v>
      </c>
      <c r="M24" s="457">
        <v>72</v>
      </c>
      <c r="N24" s="457">
        <v>689</v>
      </c>
      <c r="O24" s="457">
        <v>36</v>
      </c>
      <c r="P24" s="458">
        <v>1103</v>
      </c>
      <c r="Q24" s="457">
        <v>61</v>
      </c>
      <c r="R24" s="458">
        <v>1011</v>
      </c>
      <c r="S24" s="457">
        <v>7</v>
      </c>
      <c r="T24" s="458">
        <v>561</v>
      </c>
      <c r="U24" s="457">
        <v>9</v>
      </c>
      <c r="V24" s="457">
        <v>63</v>
      </c>
      <c r="W24" s="457">
        <v>27</v>
      </c>
      <c r="X24" s="458">
        <v>1233</v>
      </c>
      <c r="Y24" s="457">
        <v>11</v>
      </c>
      <c r="Z24" s="457">
        <v>598</v>
      </c>
      <c r="AA24" s="457">
        <v>3</v>
      </c>
      <c r="AB24" s="457">
        <v>73</v>
      </c>
      <c r="AC24" s="457">
        <v>132</v>
      </c>
      <c r="AD24" s="458">
        <v>2029</v>
      </c>
      <c r="AE24" s="457">
        <v>31</v>
      </c>
      <c r="AF24" s="458">
        <v>4190</v>
      </c>
      <c r="AG24" s="457">
        <v>4</v>
      </c>
      <c r="AH24" s="457">
        <v>390</v>
      </c>
      <c r="AI24" s="457">
        <v>108</v>
      </c>
      <c r="AJ24" s="458">
        <v>1785</v>
      </c>
      <c r="AK24" s="457">
        <v>33</v>
      </c>
      <c r="AL24" s="458">
        <v>1421</v>
      </c>
      <c r="AM24" s="457">
        <v>105</v>
      </c>
      <c r="AN24" s="458">
        <v>3058</v>
      </c>
      <c r="AO24" s="457">
        <v>8</v>
      </c>
      <c r="AP24" s="458">
        <v>1031</v>
      </c>
      <c r="AQ24" s="457">
        <v>35</v>
      </c>
      <c r="AR24" s="458">
        <v>5777</v>
      </c>
      <c r="AS24" s="457">
        <v>44</v>
      </c>
      <c r="AT24" s="458">
        <v>2076</v>
      </c>
      <c r="AU24" s="457">
        <v>11</v>
      </c>
      <c r="AV24" s="458">
        <v>1838</v>
      </c>
      <c r="AW24" s="457">
        <v>47</v>
      </c>
      <c r="AX24" s="458">
        <v>2811</v>
      </c>
      <c r="AY24" s="457">
        <v>31</v>
      </c>
      <c r="AZ24" s="457">
        <v>288</v>
      </c>
    </row>
    <row r="25" spans="2:52" s="448" customFormat="1" ht="17.100000000000001" customHeight="1">
      <c r="B25" s="461"/>
      <c r="C25" s="452">
        <v>21</v>
      </c>
      <c r="D25" s="456">
        <v>2009</v>
      </c>
      <c r="E25" s="457">
        <v>370</v>
      </c>
      <c r="F25" s="458">
        <v>6533</v>
      </c>
      <c r="G25" s="457">
        <v>59</v>
      </c>
      <c r="H25" s="457">
        <v>752</v>
      </c>
      <c r="I25" s="457">
        <v>156</v>
      </c>
      <c r="J25" s="458">
        <v>3288</v>
      </c>
      <c r="K25" s="457">
        <v>94</v>
      </c>
      <c r="L25" s="458">
        <v>1256</v>
      </c>
      <c r="M25" s="457">
        <v>58</v>
      </c>
      <c r="N25" s="457">
        <v>668</v>
      </c>
      <c r="O25" s="457">
        <v>39</v>
      </c>
      <c r="P25" s="458">
        <v>1304</v>
      </c>
      <c r="Q25" s="457">
        <v>52</v>
      </c>
      <c r="R25" s="458">
        <v>874</v>
      </c>
      <c r="S25" s="457">
        <v>6</v>
      </c>
      <c r="T25" s="458">
        <v>530</v>
      </c>
      <c r="U25" s="457">
        <v>9</v>
      </c>
      <c r="V25" s="457">
        <v>63</v>
      </c>
      <c r="W25" s="457">
        <v>27</v>
      </c>
      <c r="X25" s="458">
        <v>1183</v>
      </c>
      <c r="Y25" s="457">
        <v>11</v>
      </c>
      <c r="Z25" s="457">
        <v>607</v>
      </c>
      <c r="AA25" s="457">
        <v>4</v>
      </c>
      <c r="AB25" s="457">
        <v>80</v>
      </c>
      <c r="AC25" s="457">
        <v>120</v>
      </c>
      <c r="AD25" s="458">
        <v>1849</v>
      </c>
      <c r="AE25" s="457">
        <v>30</v>
      </c>
      <c r="AF25" s="458">
        <v>3785</v>
      </c>
      <c r="AG25" s="457">
        <v>3</v>
      </c>
      <c r="AH25" s="457">
        <v>318</v>
      </c>
      <c r="AI25" s="457">
        <v>96</v>
      </c>
      <c r="AJ25" s="458">
        <v>1660</v>
      </c>
      <c r="AK25" s="457">
        <v>26</v>
      </c>
      <c r="AL25" s="458">
        <v>1307</v>
      </c>
      <c r="AM25" s="457">
        <v>95</v>
      </c>
      <c r="AN25" s="458">
        <v>2605</v>
      </c>
      <c r="AO25" s="457">
        <v>6</v>
      </c>
      <c r="AP25" s="458">
        <v>885</v>
      </c>
      <c r="AQ25" s="457">
        <v>27</v>
      </c>
      <c r="AR25" s="458">
        <v>6360</v>
      </c>
      <c r="AS25" s="457">
        <v>41</v>
      </c>
      <c r="AT25" s="458">
        <v>1982</v>
      </c>
      <c r="AU25" s="457">
        <v>13</v>
      </c>
      <c r="AV25" s="458">
        <v>1403</v>
      </c>
      <c r="AW25" s="457">
        <v>45</v>
      </c>
      <c r="AX25" s="458">
        <v>2743</v>
      </c>
      <c r="AY25" s="457">
        <v>29</v>
      </c>
      <c r="AZ25" s="457">
        <v>277</v>
      </c>
    </row>
    <row r="26" spans="2:52" s="448" customFormat="1" ht="17.100000000000001" customHeight="1">
      <c r="B26" s="461"/>
      <c r="C26" s="452">
        <v>22</v>
      </c>
      <c r="D26" s="456">
        <v>2010</v>
      </c>
      <c r="E26" s="457">
        <v>344</v>
      </c>
      <c r="F26" s="458">
        <v>6356</v>
      </c>
      <c r="G26" s="457">
        <v>61</v>
      </c>
      <c r="H26" s="457">
        <v>811</v>
      </c>
      <c r="I26" s="457">
        <v>149</v>
      </c>
      <c r="J26" s="458">
        <v>3297</v>
      </c>
      <c r="K26" s="457">
        <v>86</v>
      </c>
      <c r="L26" s="458">
        <v>1145</v>
      </c>
      <c r="M26" s="457">
        <v>57</v>
      </c>
      <c r="N26" s="457">
        <v>577</v>
      </c>
      <c r="O26" s="457">
        <v>40</v>
      </c>
      <c r="P26" s="458">
        <v>1312</v>
      </c>
      <c r="Q26" s="457">
        <v>53</v>
      </c>
      <c r="R26" s="458">
        <v>879</v>
      </c>
      <c r="S26" s="457">
        <v>6</v>
      </c>
      <c r="T26" s="458">
        <v>580</v>
      </c>
      <c r="U26" s="457">
        <v>7</v>
      </c>
      <c r="V26" s="457">
        <v>66</v>
      </c>
      <c r="W26" s="457">
        <v>27</v>
      </c>
      <c r="X26" s="458">
        <v>1233</v>
      </c>
      <c r="Y26" s="457">
        <v>11</v>
      </c>
      <c r="Z26" s="457">
        <v>656</v>
      </c>
      <c r="AA26" s="457">
        <v>4</v>
      </c>
      <c r="AB26" s="457">
        <v>81</v>
      </c>
      <c r="AC26" s="457">
        <v>116</v>
      </c>
      <c r="AD26" s="458">
        <v>1808</v>
      </c>
      <c r="AE26" s="457">
        <v>33</v>
      </c>
      <c r="AF26" s="458">
        <v>3897</v>
      </c>
      <c r="AG26" s="457">
        <v>3</v>
      </c>
      <c r="AH26" s="457">
        <v>349</v>
      </c>
      <c r="AI26" s="457">
        <v>92</v>
      </c>
      <c r="AJ26" s="458">
        <v>1675</v>
      </c>
      <c r="AK26" s="457">
        <v>25</v>
      </c>
      <c r="AL26" s="458">
        <v>1264</v>
      </c>
      <c r="AM26" s="457">
        <v>91</v>
      </c>
      <c r="AN26" s="458">
        <v>2685</v>
      </c>
      <c r="AO26" s="457">
        <v>7</v>
      </c>
      <c r="AP26" s="458">
        <v>1031</v>
      </c>
      <c r="AQ26" s="457">
        <v>25</v>
      </c>
      <c r="AR26" s="458">
        <v>6712</v>
      </c>
      <c r="AS26" s="457">
        <v>38</v>
      </c>
      <c r="AT26" s="458">
        <v>1872</v>
      </c>
      <c r="AU26" s="457">
        <v>12</v>
      </c>
      <c r="AV26" s="458">
        <v>1282</v>
      </c>
      <c r="AW26" s="457">
        <v>42</v>
      </c>
      <c r="AX26" s="458">
        <v>2919</v>
      </c>
      <c r="AY26" s="457">
        <v>30</v>
      </c>
      <c r="AZ26" s="457">
        <v>284</v>
      </c>
    </row>
    <row r="27" spans="2:52" s="448" customFormat="1" ht="17.100000000000001" customHeight="1">
      <c r="B27" s="461"/>
      <c r="C27" s="452">
        <v>23</v>
      </c>
      <c r="D27" s="456">
        <v>2011</v>
      </c>
      <c r="E27" s="457">
        <v>339</v>
      </c>
      <c r="F27" s="458">
        <v>6450</v>
      </c>
      <c r="G27" s="457">
        <v>63</v>
      </c>
      <c r="H27" s="457">
        <v>812</v>
      </c>
      <c r="I27" s="457">
        <v>136</v>
      </c>
      <c r="J27" s="458">
        <v>2815</v>
      </c>
      <c r="K27" s="457">
        <v>83</v>
      </c>
      <c r="L27" s="458">
        <v>1187</v>
      </c>
      <c r="M27" s="457">
        <v>59</v>
      </c>
      <c r="N27" s="457">
        <v>630</v>
      </c>
      <c r="O27" s="457">
        <v>37</v>
      </c>
      <c r="P27" s="458">
        <v>1364</v>
      </c>
      <c r="Q27" s="457">
        <v>54</v>
      </c>
      <c r="R27" s="458">
        <v>779</v>
      </c>
      <c r="S27" s="457">
        <v>9</v>
      </c>
      <c r="T27" s="458">
        <v>657</v>
      </c>
      <c r="U27" s="457">
        <v>10</v>
      </c>
      <c r="V27" s="457">
        <v>94</v>
      </c>
      <c r="W27" s="457">
        <v>25</v>
      </c>
      <c r="X27" s="458">
        <v>1044</v>
      </c>
      <c r="Y27" s="457">
        <v>10</v>
      </c>
      <c r="Z27" s="457">
        <v>782</v>
      </c>
      <c r="AA27" s="457">
        <v>6</v>
      </c>
      <c r="AB27" s="457">
        <v>99</v>
      </c>
      <c r="AC27" s="457">
        <v>127</v>
      </c>
      <c r="AD27" s="458">
        <v>2013</v>
      </c>
      <c r="AE27" s="457">
        <v>33</v>
      </c>
      <c r="AF27" s="458">
        <v>3869</v>
      </c>
      <c r="AG27" s="457">
        <v>4</v>
      </c>
      <c r="AH27" s="457">
        <v>405</v>
      </c>
      <c r="AI27" s="457">
        <v>79</v>
      </c>
      <c r="AJ27" s="458">
        <v>1340</v>
      </c>
      <c r="AK27" s="457">
        <v>24</v>
      </c>
      <c r="AL27" s="458">
        <v>1235</v>
      </c>
      <c r="AM27" s="457">
        <v>96</v>
      </c>
      <c r="AN27" s="458">
        <v>3096</v>
      </c>
      <c r="AO27" s="457">
        <v>7</v>
      </c>
      <c r="AP27" s="458">
        <v>829</v>
      </c>
      <c r="AQ27" s="457">
        <v>30</v>
      </c>
      <c r="AR27" s="458">
        <v>5697</v>
      </c>
      <c r="AS27" s="457">
        <v>38</v>
      </c>
      <c r="AT27" s="458">
        <v>1638</v>
      </c>
      <c r="AU27" s="457">
        <v>10</v>
      </c>
      <c r="AV27" s="458">
        <v>1044</v>
      </c>
      <c r="AW27" s="457">
        <v>38</v>
      </c>
      <c r="AX27" s="458">
        <v>2786</v>
      </c>
      <c r="AY27" s="457">
        <v>34</v>
      </c>
      <c r="AZ27" s="457">
        <v>311</v>
      </c>
    </row>
    <row r="28" spans="2:52" s="448" customFormat="1" ht="17.100000000000001" customHeight="1">
      <c r="B28" s="461"/>
      <c r="C28" s="452">
        <v>24</v>
      </c>
      <c r="D28" s="456">
        <v>2012</v>
      </c>
      <c r="E28" s="457">
        <v>333</v>
      </c>
      <c r="F28" s="458">
        <v>6221</v>
      </c>
      <c r="G28" s="457">
        <v>58</v>
      </c>
      <c r="H28" s="457">
        <v>807</v>
      </c>
      <c r="I28" s="457">
        <v>138</v>
      </c>
      <c r="J28" s="458">
        <v>3331</v>
      </c>
      <c r="K28" s="457">
        <v>79</v>
      </c>
      <c r="L28" s="458">
        <v>1075</v>
      </c>
      <c r="M28" s="457">
        <v>53</v>
      </c>
      <c r="N28" s="457">
        <v>524</v>
      </c>
      <c r="O28" s="457">
        <v>38</v>
      </c>
      <c r="P28" s="458">
        <v>1339</v>
      </c>
      <c r="Q28" s="457">
        <v>45</v>
      </c>
      <c r="R28" s="458">
        <v>827</v>
      </c>
      <c r="S28" s="457">
        <v>6</v>
      </c>
      <c r="T28" s="458">
        <v>738</v>
      </c>
      <c r="U28" s="457">
        <v>8</v>
      </c>
      <c r="V28" s="457">
        <v>59</v>
      </c>
      <c r="W28" s="457">
        <v>25</v>
      </c>
      <c r="X28" s="458">
        <v>1026</v>
      </c>
      <c r="Y28" s="457">
        <v>10</v>
      </c>
      <c r="Z28" s="457">
        <v>650</v>
      </c>
      <c r="AA28" s="457">
        <v>6</v>
      </c>
      <c r="AB28" s="457">
        <v>99</v>
      </c>
      <c r="AC28" s="457">
        <v>122</v>
      </c>
      <c r="AD28" s="458">
        <v>1897</v>
      </c>
      <c r="AE28" s="457">
        <v>31</v>
      </c>
      <c r="AF28" s="458">
        <v>4145</v>
      </c>
      <c r="AG28" s="457">
        <v>5</v>
      </c>
      <c r="AH28" s="457">
        <v>423</v>
      </c>
      <c r="AI28" s="457">
        <v>91</v>
      </c>
      <c r="AJ28" s="458">
        <v>1839</v>
      </c>
      <c r="AK28" s="457">
        <v>31</v>
      </c>
      <c r="AL28" s="458">
        <v>1307</v>
      </c>
      <c r="AM28" s="457">
        <v>93</v>
      </c>
      <c r="AN28" s="458">
        <v>2591</v>
      </c>
      <c r="AO28" s="457">
        <v>5</v>
      </c>
      <c r="AP28" s="458">
        <v>808</v>
      </c>
      <c r="AQ28" s="457">
        <v>27</v>
      </c>
      <c r="AR28" s="458">
        <v>5182</v>
      </c>
      <c r="AS28" s="457">
        <v>33</v>
      </c>
      <c r="AT28" s="458">
        <v>1860</v>
      </c>
      <c r="AU28" s="457">
        <v>10</v>
      </c>
      <c r="AV28" s="458">
        <v>1129</v>
      </c>
      <c r="AW28" s="457">
        <v>43</v>
      </c>
      <c r="AX28" s="458">
        <v>2761</v>
      </c>
      <c r="AY28" s="457">
        <v>34</v>
      </c>
      <c r="AZ28" s="457">
        <v>321</v>
      </c>
    </row>
    <row r="29" spans="2:52" s="448" customFormat="1" ht="17.100000000000001" customHeight="1">
      <c r="B29" s="461"/>
      <c r="C29" s="452">
        <v>25</v>
      </c>
      <c r="D29" s="456">
        <v>2013</v>
      </c>
      <c r="E29" s="457">
        <v>322</v>
      </c>
      <c r="F29" s="458">
        <v>6138</v>
      </c>
      <c r="G29" s="457">
        <v>53</v>
      </c>
      <c r="H29" s="457">
        <v>815</v>
      </c>
      <c r="I29" s="457">
        <v>129</v>
      </c>
      <c r="J29" s="458">
        <v>3106</v>
      </c>
      <c r="K29" s="457">
        <v>75</v>
      </c>
      <c r="L29" s="458">
        <v>1051</v>
      </c>
      <c r="M29" s="457">
        <v>49</v>
      </c>
      <c r="N29" s="457">
        <v>515</v>
      </c>
      <c r="O29" s="457">
        <v>40</v>
      </c>
      <c r="P29" s="458">
        <v>1118</v>
      </c>
      <c r="Q29" s="457">
        <v>42</v>
      </c>
      <c r="R29" s="458">
        <v>803</v>
      </c>
      <c r="S29" s="457">
        <v>6</v>
      </c>
      <c r="T29" s="458">
        <v>692</v>
      </c>
      <c r="U29" s="457">
        <v>7</v>
      </c>
      <c r="V29" s="457">
        <v>54</v>
      </c>
      <c r="W29" s="457">
        <v>27</v>
      </c>
      <c r="X29" s="458">
        <v>1093</v>
      </c>
      <c r="Y29" s="457">
        <v>12</v>
      </c>
      <c r="Z29" s="457">
        <v>672</v>
      </c>
      <c r="AA29" s="457">
        <v>3</v>
      </c>
      <c r="AB29" s="457">
        <v>77</v>
      </c>
      <c r="AC29" s="457">
        <v>116</v>
      </c>
      <c r="AD29" s="458">
        <v>1830</v>
      </c>
      <c r="AE29" s="457">
        <v>28</v>
      </c>
      <c r="AF29" s="458">
        <v>3894</v>
      </c>
      <c r="AG29" s="457">
        <v>4</v>
      </c>
      <c r="AH29" s="457">
        <v>417</v>
      </c>
      <c r="AI29" s="457">
        <v>88</v>
      </c>
      <c r="AJ29" s="458">
        <v>1684</v>
      </c>
      <c r="AK29" s="457">
        <v>29</v>
      </c>
      <c r="AL29" s="458">
        <v>1371</v>
      </c>
      <c r="AM29" s="457">
        <v>90</v>
      </c>
      <c r="AN29" s="458">
        <v>2518</v>
      </c>
      <c r="AO29" s="457">
        <v>6</v>
      </c>
      <c r="AP29" s="458">
        <v>839</v>
      </c>
      <c r="AQ29" s="457">
        <v>25</v>
      </c>
      <c r="AR29" s="458">
        <v>4912</v>
      </c>
      <c r="AS29" s="457">
        <v>33</v>
      </c>
      <c r="AT29" s="458">
        <v>1682</v>
      </c>
      <c r="AU29" s="457">
        <v>10</v>
      </c>
      <c r="AV29" s="458">
        <v>964</v>
      </c>
      <c r="AW29" s="457">
        <v>39</v>
      </c>
      <c r="AX29" s="458">
        <v>2640</v>
      </c>
      <c r="AY29" s="457">
        <v>31</v>
      </c>
      <c r="AZ29" s="457">
        <v>309</v>
      </c>
    </row>
    <row r="30" spans="2:52" s="448" customFormat="1" ht="17.100000000000001" customHeight="1">
      <c r="B30" s="461"/>
      <c r="C30" s="452">
        <v>26</v>
      </c>
      <c r="D30" s="456">
        <v>2014</v>
      </c>
      <c r="E30" s="457">
        <v>298</v>
      </c>
      <c r="F30" s="458">
        <v>5924</v>
      </c>
      <c r="G30" s="457">
        <v>43</v>
      </c>
      <c r="H30" s="457">
        <v>635</v>
      </c>
      <c r="I30" s="457">
        <v>125</v>
      </c>
      <c r="J30" s="458">
        <v>2911</v>
      </c>
      <c r="K30" s="457">
        <v>68</v>
      </c>
      <c r="L30" s="458">
        <v>1020</v>
      </c>
      <c r="M30" s="457">
        <v>45</v>
      </c>
      <c r="N30" s="457">
        <v>555</v>
      </c>
      <c r="O30" s="457">
        <v>40</v>
      </c>
      <c r="P30" s="458">
        <v>1297</v>
      </c>
      <c r="Q30" s="457">
        <v>42</v>
      </c>
      <c r="R30" s="458">
        <v>762</v>
      </c>
      <c r="S30" s="457">
        <v>7</v>
      </c>
      <c r="T30" s="458">
        <v>732</v>
      </c>
      <c r="U30" s="457">
        <v>7</v>
      </c>
      <c r="V30" s="457">
        <v>57</v>
      </c>
      <c r="W30" s="457">
        <v>26</v>
      </c>
      <c r="X30" s="458">
        <v>1070</v>
      </c>
      <c r="Y30" s="457">
        <v>11</v>
      </c>
      <c r="Z30" s="457">
        <v>674</v>
      </c>
      <c r="AA30" s="457">
        <v>3</v>
      </c>
      <c r="AB30" s="457">
        <v>75</v>
      </c>
      <c r="AC30" s="457">
        <v>103</v>
      </c>
      <c r="AD30" s="458">
        <v>1764</v>
      </c>
      <c r="AE30" s="457">
        <v>27</v>
      </c>
      <c r="AF30" s="458">
        <v>3923</v>
      </c>
      <c r="AG30" s="457">
        <v>5</v>
      </c>
      <c r="AH30" s="457">
        <v>442</v>
      </c>
      <c r="AI30" s="457">
        <v>86</v>
      </c>
      <c r="AJ30" s="458">
        <v>1703</v>
      </c>
      <c r="AK30" s="457">
        <v>32</v>
      </c>
      <c r="AL30" s="458">
        <v>1457</v>
      </c>
      <c r="AM30" s="457">
        <v>88</v>
      </c>
      <c r="AN30" s="458">
        <v>2654</v>
      </c>
      <c r="AO30" s="457">
        <v>4</v>
      </c>
      <c r="AP30" s="458">
        <v>751</v>
      </c>
      <c r="AQ30" s="457">
        <v>27</v>
      </c>
      <c r="AR30" s="458">
        <v>4940</v>
      </c>
      <c r="AS30" s="457">
        <v>25</v>
      </c>
      <c r="AT30" s="458">
        <v>1315</v>
      </c>
      <c r="AU30" s="457">
        <v>8</v>
      </c>
      <c r="AV30" s="458">
        <v>876</v>
      </c>
      <c r="AW30" s="457">
        <v>36</v>
      </c>
      <c r="AX30" s="458">
        <v>2494</v>
      </c>
      <c r="AY30" s="457">
        <v>30</v>
      </c>
      <c r="AZ30" s="457">
        <v>342</v>
      </c>
    </row>
    <row r="31" spans="2:52" s="448" customFormat="1" ht="17.100000000000001" customHeight="1">
      <c r="B31" s="461"/>
      <c r="C31" s="452">
        <v>27</v>
      </c>
      <c r="D31" s="456">
        <v>2015</v>
      </c>
      <c r="E31" s="457">
        <v>311</v>
      </c>
      <c r="F31" s="458">
        <v>5976</v>
      </c>
      <c r="G31" s="457">
        <v>48</v>
      </c>
      <c r="H31" s="457">
        <v>637</v>
      </c>
      <c r="I31" s="457">
        <v>114</v>
      </c>
      <c r="J31" s="458">
        <v>2535</v>
      </c>
      <c r="K31" s="457">
        <v>79</v>
      </c>
      <c r="L31" s="458">
        <v>1160</v>
      </c>
      <c r="M31" s="457">
        <v>52</v>
      </c>
      <c r="N31" s="457">
        <v>633</v>
      </c>
      <c r="O31" s="457">
        <v>43</v>
      </c>
      <c r="P31" s="458">
        <v>1322</v>
      </c>
      <c r="Q31" s="457">
        <v>43</v>
      </c>
      <c r="R31" s="458">
        <v>697</v>
      </c>
      <c r="S31" s="457">
        <v>7</v>
      </c>
      <c r="T31" s="458">
        <v>783</v>
      </c>
      <c r="U31" s="457">
        <v>8</v>
      </c>
      <c r="V31" s="457">
        <v>59</v>
      </c>
      <c r="W31" s="457">
        <v>29</v>
      </c>
      <c r="X31" s="458">
        <v>1101</v>
      </c>
      <c r="Y31" s="457">
        <v>10</v>
      </c>
      <c r="Z31" s="457">
        <v>591</v>
      </c>
      <c r="AA31" s="457">
        <v>5</v>
      </c>
      <c r="AB31" s="457">
        <v>103</v>
      </c>
      <c r="AC31" s="457">
        <v>114</v>
      </c>
      <c r="AD31" s="458">
        <v>1883</v>
      </c>
      <c r="AE31" s="457">
        <v>31</v>
      </c>
      <c r="AF31" s="458">
        <v>3136</v>
      </c>
      <c r="AG31" s="457">
        <v>3</v>
      </c>
      <c r="AH31" s="457">
        <v>382</v>
      </c>
      <c r="AI31" s="457">
        <v>87</v>
      </c>
      <c r="AJ31" s="458">
        <v>1632</v>
      </c>
      <c r="AK31" s="457">
        <v>30</v>
      </c>
      <c r="AL31" s="458">
        <v>1063</v>
      </c>
      <c r="AM31" s="457">
        <v>84</v>
      </c>
      <c r="AN31" s="458">
        <v>2196</v>
      </c>
      <c r="AO31" s="457">
        <v>9</v>
      </c>
      <c r="AP31" s="458">
        <v>1379</v>
      </c>
      <c r="AQ31" s="457">
        <v>35</v>
      </c>
      <c r="AR31" s="458">
        <v>5538</v>
      </c>
      <c r="AS31" s="457">
        <v>31</v>
      </c>
      <c r="AT31" s="458">
        <v>1722</v>
      </c>
      <c r="AU31" s="457">
        <v>6</v>
      </c>
      <c r="AV31" s="458">
        <v>844</v>
      </c>
      <c r="AW31" s="457">
        <v>40</v>
      </c>
      <c r="AX31" s="458">
        <v>2730</v>
      </c>
      <c r="AY31" s="457">
        <v>36</v>
      </c>
      <c r="AZ31" s="457">
        <v>331</v>
      </c>
    </row>
    <row r="32" spans="2:52" s="448" customFormat="1" ht="17.100000000000001" customHeight="1">
      <c r="B32" s="461"/>
      <c r="C32" s="452">
        <v>28</v>
      </c>
      <c r="D32" s="456">
        <v>2016</v>
      </c>
      <c r="E32" s="457">
        <v>283</v>
      </c>
      <c r="F32" s="458">
        <v>5860</v>
      </c>
      <c r="G32" s="457">
        <v>41</v>
      </c>
      <c r="H32" s="457">
        <v>706</v>
      </c>
      <c r="I32" s="457">
        <v>113</v>
      </c>
      <c r="J32" s="458">
        <v>2875</v>
      </c>
      <c r="K32" s="457">
        <v>63</v>
      </c>
      <c r="L32" s="458">
        <v>957</v>
      </c>
      <c r="M32" s="457">
        <v>42</v>
      </c>
      <c r="N32" s="457">
        <v>563</v>
      </c>
      <c r="O32" s="457">
        <v>39</v>
      </c>
      <c r="P32" s="458">
        <v>1292</v>
      </c>
      <c r="Q32" s="457">
        <v>42</v>
      </c>
      <c r="R32" s="458">
        <v>757</v>
      </c>
      <c r="S32" s="457">
        <v>7</v>
      </c>
      <c r="T32" s="458">
        <v>801</v>
      </c>
      <c r="U32" s="457">
        <v>7</v>
      </c>
      <c r="V32" s="457">
        <v>55</v>
      </c>
      <c r="W32" s="457">
        <v>26</v>
      </c>
      <c r="X32" s="458">
        <v>1202</v>
      </c>
      <c r="Y32" s="457">
        <v>12</v>
      </c>
      <c r="Z32" s="457">
        <v>641</v>
      </c>
      <c r="AA32" s="457">
        <v>4</v>
      </c>
      <c r="AB32" s="457">
        <v>85</v>
      </c>
      <c r="AC32" s="457">
        <v>99</v>
      </c>
      <c r="AD32" s="458">
        <v>1786</v>
      </c>
      <c r="AE32" s="457">
        <v>30</v>
      </c>
      <c r="AF32" s="458">
        <v>4699</v>
      </c>
      <c r="AG32" s="457">
        <v>4</v>
      </c>
      <c r="AH32" s="457">
        <v>403</v>
      </c>
      <c r="AI32" s="457">
        <v>87</v>
      </c>
      <c r="AJ32" s="458">
        <v>1867</v>
      </c>
      <c r="AK32" s="457">
        <v>33</v>
      </c>
      <c r="AL32" s="458">
        <v>1600</v>
      </c>
      <c r="AM32" s="457">
        <v>85</v>
      </c>
      <c r="AN32" s="458">
        <v>2685</v>
      </c>
      <c r="AO32" s="457">
        <v>5</v>
      </c>
      <c r="AP32" s="458">
        <v>875</v>
      </c>
      <c r="AQ32" s="457">
        <v>26</v>
      </c>
      <c r="AR32" s="458">
        <v>5367</v>
      </c>
      <c r="AS32" s="457">
        <v>25</v>
      </c>
      <c r="AT32" s="458">
        <v>1565</v>
      </c>
      <c r="AU32" s="457">
        <v>9</v>
      </c>
      <c r="AV32" s="458">
        <v>909</v>
      </c>
      <c r="AW32" s="457">
        <v>34</v>
      </c>
      <c r="AX32" s="458">
        <v>2704</v>
      </c>
      <c r="AY32" s="457">
        <v>24</v>
      </c>
      <c r="AZ32" s="457">
        <v>265</v>
      </c>
    </row>
    <row r="33" spans="2:52" s="448" customFormat="1" ht="17.100000000000001" customHeight="1">
      <c r="B33" s="461"/>
      <c r="C33" s="452">
        <v>29</v>
      </c>
      <c r="D33" s="456">
        <v>2017</v>
      </c>
      <c r="E33" s="457">
        <v>262</v>
      </c>
      <c r="F33" s="458">
        <v>5759</v>
      </c>
      <c r="G33" s="457">
        <v>44</v>
      </c>
      <c r="H33" s="457">
        <v>727</v>
      </c>
      <c r="I33" s="457">
        <v>114</v>
      </c>
      <c r="J33" s="458">
        <v>2881</v>
      </c>
      <c r="K33" s="457">
        <v>65</v>
      </c>
      <c r="L33" s="458">
        <v>977</v>
      </c>
      <c r="M33" s="457">
        <v>43</v>
      </c>
      <c r="N33" s="457">
        <v>573</v>
      </c>
      <c r="O33" s="457">
        <v>37</v>
      </c>
      <c r="P33" s="458">
        <v>1288</v>
      </c>
      <c r="Q33" s="457">
        <v>42</v>
      </c>
      <c r="R33" s="458">
        <v>748</v>
      </c>
      <c r="S33" s="457">
        <v>8</v>
      </c>
      <c r="T33" s="458">
        <v>865</v>
      </c>
      <c r="U33" s="457">
        <v>7</v>
      </c>
      <c r="V33" s="457">
        <v>54</v>
      </c>
      <c r="W33" s="457">
        <v>27</v>
      </c>
      <c r="X33" s="458">
        <v>1197</v>
      </c>
      <c r="Y33" s="457">
        <v>10</v>
      </c>
      <c r="Z33" s="457">
        <v>617</v>
      </c>
      <c r="AA33" s="457">
        <v>4</v>
      </c>
      <c r="AB33" s="457">
        <v>83</v>
      </c>
      <c r="AC33" s="457">
        <v>97</v>
      </c>
      <c r="AD33" s="458">
        <v>1740</v>
      </c>
      <c r="AE33" s="457">
        <v>32</v>
      </c>
      <c r="AF33" s="458">
        <v>4630</v>
      </c>
      <c r="AG33" s="457">
        <v>5</v>
      </c>
      <c r="AH33" s="457">
        <v>424</v>
      </c>
      <c r="AI33" s="457">
        <v>89</v>
      </c>
      <c r="AJ33" s="458">
        <v>2001</v>
      </c>
      <c r="AK33" s="457">
        <v>28</v>
      </c>
      <c r="AL33" s="458">
        <v>1521</v>
      </c>
      <c r="AM33" s="457">
        <v>87</v>
      </c>
      <c r="AN33" s="458">
        <v>2788</v>
      </c>
      <c r="AO33" s="457">
        <v>6</v>
      </c>
      <c r="AP33" s="458">
        <v>888</v>
      </c>
      <c r="AQ33" s="457">
        <v>28</v>
      </c>
      <c r="AR33" s="458">
        <v>6180</v>
      </c>
      <c r="AS33" s="457">
        <v>23</v>
      </c>
      <c r="AT33" s="458">
        <v>1483</v>
      </c>
      <c r="AU33" s="457">
        <v>9</v>
      </c>
      <c r="AV33" s="458">
        <v>1004</v>
      </c>
      <c r="AW33" s="457">
        <v>35</v>
      </c>
      <c r="AX33" s="458">
        <v>2877</v>
      </c>
      <c r="AY33" s="457">
        <v>20</v>
      </c>
      <c r="AZ33" s="457">
        <v>237</v>
      </c>
    </row>
    <row r="34" spans="2:52" s="448" customFormat="1" ht="17.100000000000001" customHeight="1">
      <c r="B34" s="461"/>
      <c r="C34" s="452">
        <v>30</v>
      </c>
      <c r="D34" s="456">
        <v>2018</v>
      </c>
      <c r="E34" s="457">
        <v>257</v>
      </c>
      <c r="F34" s="458">
        <v>5759</v>
      </c>
      <c r="G34" s="457">
        <v>48</v>
      </c>
      <c r="H34" s="457">
        <v>727</v>
      </c>
      <c r="I34" s="457">
        <v>111</v>
      </c>
      <c r="J34" s="458">
        <v>2903</v>
      </c>
      <c r="K34" s="457">
        <v>65</v>
      </c>
      <c r="L34" s="458">
        <v>994</v>
      </c>
      <c r="M34" s="457">
        <v>39</v>
      </c>
      <c r="N34" s="457">
        <v>548</v>
      </c>
      <c r="O34" s="457">
        <v>38</v>
      </c>
      <c r="P34" s="458">
        <v>1316</v>
      </c>
      <c r="Q34" s="457">
        <v>39</v>
      </c>
      <c r="R34" s="458">
        <v>718</v>
      </c>
      <c r="S34" s="457">
        <v>9</v>
      </c>
      <c r="T34" s="458">
        <v>925</v>
      </c>
      <c r="U34" s="457">
        <v>7</v>
      </c>
      <c r="V34" s="457">
        <v>53</v>
      </c>
      <c r="W34" s="457">
        <v>29</v>
      </c>
      <c r="X34" s="458">
        <v>1175</v>
      </c>
      <c r="Y34" s="457">
        <v>10</v>
      </c>
      <c r="Z34" s="457">
        <v>612</v>
      </c>
      <c r="AA34" s="457">
        <v>4</v>
      </c>
      <c r="AB34" s="457">
        <v>84</v>
      </c>
      <c r="AC34" s="457">
        <v>105</v>
      </c>
      <c r="AD34" s="458">
        <v>1855</v>
      </c>
      <c r="AE34" s="457">
        <v>32</v>
      </c>
      <c r="AF34" s="458">
        <v>4811</v>
      </c>
      <c r="AG34" s="457">
        <v>6</v>
      </c>
      <c r="AH34" s="457">
        <v>421</v>
      </c>
      <c r="AI34" s="457">
        <v>89</v>
      </c>
      <c r="AJ34" s="458">
        <v>2038</v>
      </c>
      <c r="AK34" s="457">
        <v>28</v>
      </c>
      <c r="AL34" s="458">
        <v>1538</v>
      </c>
      <c r="AM34" s="457">
        <v>88</v>
      </c>
      <c r="AN34" s="458">
        <v>2829</v>
      </c>
      <c r="AO34" s="457">
        <v>7</v>
      </c>
      <c r="AP34" s="458">
        <v>916</v>
      </c>
      <c r="AQ34" s="457">
        <v>27</v>
      </c>
      <c r="AR34" s="458">
        <v>6403</v>
      </c>
      <c r="AS34" s="457">
        <v>26</v>
      </c>
      <c r="AT34" s="458">
        <v>1636</v>
      </c>
      <c r="AU34" s="457">
        <v>8</v>
      </c>
      <c r="AV34" s="458">
        <v>1138</v>
      </c>
      <c r="AW34" s="457">
        <v>34</v>
      </c>
      <c r="AX34" s="458">
        <v>2754</v>
      </c>
      <c r="AY34" s="457">
        <v>24</v>
      </c>
      <c r="AZ34" s="457">
        <v>267</v>
      </c>
    </row>
    <row r="35" spans="2:52" s="448" customFormat="1" ht="17.100000000000001" customHeight="1">
      <c r="B35" s="456" t="s">
        <v>86</v>
      </c>
      <c r="C35" s="452">
        <v>1</v>
      </c>
      <c r="D35" s="456">
        <v>2019</v>
      </c>
      <c r="E35" s="457">
        <v>251</v>
      </c>
      <c r="F35" s="458">
        <v>5664</v>
      </c>
      <c r="G35" s="457">
        <v>48</v>
      </c>
      <c r="H35" s="457">
        <v>712</v>
      </c>
      <c r="I35" s="457">
        <v>105</v>
      </c>
      <c r="J35" s="458">
        <v>2758</v>
      </c>
      <c r="K35" s="457">
        <v>62</v>
      </c>
      <c r="L35" s="458">
        <v>997</v>
      </c>
      <c r="M35" s="457">
        <v>38</v>
      </c>
      <c r="N35" s="457">
        <v>515</v>
      </c>
      <c r="O35" s="457">
        <v>37</v>
      </c>
      <c r="P35" s="458">
        <v>1308</v>
      </c>
      <c r="Q35" s="457">
        <v>38</v>
      </c>
      <c r="R35" s="458">
        <v>706</v>
      </c>
      <c r="S35" s="457">
        <v>9</v>
      </c>
      <c r="T35" s="458">
        <v>1009</v>
      </c>
      <c r="U35" s="457">
        <v>8</v>
      </c>
      <c r="V35" s="457">
        <v>60</v>
      </c>
      <c r="W35" s="457">
        <v>30</v>
      </c>
      <c r="X35" s="458">
        <v>1249</v>
      </c>
      <c r="Y35" s="457">
        <v>11</v>
      </c>
      <c r="Z35" s="457">
        <v>584</v>
      </c>
      <c r="AA35" s="457">
        <v>3</v>
      </c>
      <c r="AB35" s="457">
        <v>80</v>
      </c>
      <c r="AC35" s="457">
        <v>103</v>
      </c>
      <c r="AD35" s="458">
        <v>1824</v>
      </c>
      <c r="AE35" s="457">
        <v>33</v>
      </c>
      <c r="AF35" s="458">
        <v>4516</v>
      </c>
      <c r="AG35" s="457">
        <v>5</v>
      </c>
      <c r="AH35" s="457">
        <v>407</v>
      </c>
      <c r="AI35" s="457">
        <v>84</v>
      </c>
      <c r="AJ35" s="458">
        <v>1830</v>
      </c>
      <c r="AK35" s="457">
        <v>31</v>
      </c>
      <c r="AL35" s="458">
        <v>1587</v>
      </c>
      <c r="AM35" s="457">
        <v>88</v>
      </c>
      <c r="AN35" s="458">
        <v>2810</v>
      </c>
      <c r="AO35" s="457">
        <v>7</v>
      </c>
      <c r="AP35" s="458">
        <v>957</v>
      </c>
      <c r="AQ35" s="457">
        <v>27</v>
      </c>
      <c r="AR35" s="458">
        <v>6456</v>
      </c>
      <c r="AS35" s="457">
        <v>26</v>
      </c>
      <c r="AT35" s="458">
        <v>1663</v>
      </c>
      <c r="AU35" s="457">
        <v>8</v>
      </c>
      <c r="AV35" s="458">
        <v>1202</v>
      </c>
      <c r="AW35" s="457">
        <v>36</v>
      </c>
      <c r="AX35" s="458">
        <v>2720</v>
      </c>
      <c r="AY35" s="457">
        <v>23</v>
      </c>
      <c r="AZ35" s="457">
        <v>253</v>
      </c>
    </row>
    <row r="36" spans="2:52" s="448" customFormat="1" ht="17.100000000000001" customHeight="1">
      <c r="B36" s="461"/>
      <c r="C36" s="452">
        <v>2</v>
      </c>
      <c r="D36" s="456">
        <v>2020</v>
      </c>
      <c r="E36" s="457">
        <v>204</v>
      </c>
      <c r="F36" s="458">
        <v>5239</v>
      </c>
      <c r="G36" s="457">
        <v>45</v>
      </c>
      <c r="H36" s="457">
        <v>673</v>
      </c>
      <c r="I36" s="457">
        <v>78</v>
      </c>
      <c r="J36" s="458">
        <v>2189</v>
      </c>
      <c r="K36" s="457">
        <v>56</v>
      </c>
      <c r="L36" s="458">
        <v>1016</v>
      </c>
      <c r="M36" s="457">
        <v>31</v>
      </c>
      <c r="N36" s="457">
        <v>464</v>
      </c>
      <c r="O36" s="457">
        <v>29</v>
      </c>
      <c r="P36" s="458">
        <v>1200</v>
      </c>
      <c r="Q36" s="457">
        <v>36</v>
      </c>
      <c r="R36" s="458">
        <v>653</v>
      </c>
      <c r="S36" s="457">
        <v>10</v>
      </c>
      <c r="T36" s="458">
        <v>973</v>
      </c>
      <c r="U36" s="457">
        <v>6</v>
      </c>
      <c r="V36" s="457">
        <v>59</v>
      </c>
      <c r="W36" s="457">
        <v>31</v>
      </c>
      <c r="X36" s="458">
        <v>1274</v>
      </c>
      <c r="Y36" s="457">
        <v>9</v>
      </c>
      <c r="Z36" s="457">
        <v>604</v>
      </c>
      <c r="AA36" s="457">
        <v>2</v>
      </c>
      <c r="AB36" s="457">
        <v>72</v>
      </c>
      <c r="AC36" s="457">
        <v>109</v>
      </c>
      <c r="AD36" s="458">
        <v>1984</v>
      </c>
      <c r="AE36" s="457">
        <v>31</v>
      </c>
      <c r="AF36" s="458">
        <v>4366</v>
      </c>
      <c r="AG36" s="457">
        <v>4</v>
      </c>
      <c r="AH36" s="457">
        <v>375</v>
      </c>
      <c r="AI36" s="457">
        <v>79</v>
      </c>
      <c r="AJ36" s="458">
        <v>1785</v>
      </c>
      <c r="AK36" s="457">
        <v>21</v>
      </c>
      <c r="AL36" s="458">
        <v>1210</v>
      </c>
      <c r="AM36" s="457">
        <v>82</v>
      </c>
      <c r="AN36" s="458">
        <v>2602</v>
      </c>
      <c r="AO36" s="457">
        <v>6</v>
      </c>
      <c r="AP36" s="458">
        <v>966</v>
      </c>
      <c r="AQ36" s="457">
        <v>28</v>
      </c>
      <c r="AR36" s="458">
        <v>7136</v>
      </c>
      <c r="AS36" s="457">
        <v>29</v>
      </c>
      <c r="AT36" s="458">
        <v>1914</v>
      </c>
      <c r="AU36" s="457">
        <v>7</v>
      </c>
      <c r="AV36" s="458">
        <v>1012</v>
      </c>
      <c r="AW36" s="457">
        <v>42</v>
      </c>
      <c r="AX36" s="458">
        <v>2728</v>
      </c>
      <c r="AY36" s="457">
        <v>26</v>
      </c>
      <c r="AZ36" s="457">
        <v>318</v>
      </c>
    </row>
    <row r="37" spans="2:52" s="448" customFormat="1" ht="17.100000000000001" customHeight="1">
      <c r="B37" s="461"/>
      <c r="C37" s="452">
        <v>3</v>
      </c>
      <c r="D37" s="456">
        <v>2021</v>
      </c>
      <c r="E37" s="457">
        <v>244</v>
      </c>
      <c r="F37" s="458">
        <v>5556</v>
      </c>
      <c r="G37" s="457">
        <v>66</v>
      </c>
      <c r="H37" s="457">
        <v>861</v>
      </c>
      <c r="I37" s="457">
        <v>90</v>
      </c>
      <c r="J37" s="458">
        <v>2254</v>
      </c>
      <c r="K37" s="457">
        <v>71</v>
      </c>
      <c r="L37" s="458">
        <v>1040</v>
      </c>
      <c r="M37" s="457">
        <v>37</v>
      </c>
      <c r="N37" s="457">
        <v>444</v>
      </c>
      <c r="O37" s="457">
        <v>30</v>
      </c>
      <c r="P37" s="458">
        <v>1159</v>
      </c>
      <c r="Q37" s="457">
        <v>43</v>
      </c>
      <c r="R37" s="458">
        <v>683</v>
      </c>
      <c r="S37" s="457">
        <v>14</v>
      </c>
      <c r="T37" s="458">
        <v>1068</v>
      </c>
      <c r="U37" s="457">
        <v>14</v>
      </c>
      <c r="V37" s="457">
        <v>90</v>
      </c>
      <c r="W37" s="457">
        <v>35</v>
      </c>
      <c r="X37" s="458">
        <v>1402</v>
      </c>
      <c r="Y37" s="457">
        <v>10</v>
      </c>
      <c r="Z37" s="457">
        <v>686</v>
      </c>
      <c r="AA37" s="457">
        <v>2</v>
      </c>
      <c r="AB37" s="457">
        <v>72</v>
      </c>
      <c r="AC37" s="457">
        <v>118</v>
      </c>
      <c r="AD37" s="458">
        <v>1972</v>
      </c>
      <c r="AE37" s="457">
        <v>31</v>
      </c>
      <c r="AF37" s="458">
        <v>4303</v>
      </c>
      <c r="AG37" s="457">
        <v>5</v>
      </c>
      <c r="AH37" s="457">
        <v>392</v>
      </c>
      <c r="AI37" s="457">
        <v>97</v>
      </c>
      <c r="AJ37" s="458">
        <v>2040</v>
      </c>
      <c r="AK37" s="457">
        <v>25</v>
      </c>
      <c r="AL37" s="458">
        <v>1241</v>
      </c>
      <c r="AM37" s="457">
        <v>101</v>
      </c>
      <c r="AN37" s="458">
        <v>2696</v>
      </c>
      <c r="AO37" s="457">
        <v>7</v>
      </c>
      <c r="AP37" s="458">
        <v>965</v>
      </c>
      <c r="AQ37" s="457">
        <v>30</v>
      </c>
      <c r="AR37" s="458">
        <v>7081</v>
      </c>
      <c r="AS37" s="457">
        <v>34</v>
      </c>
      <c r="AT37" s="458">
        <v>1790</v>
      </c>
      <c r="AU37" s="457">
        <v>7</v>
      </c>
      <c r="AV37" s="458">
        <v>960</v>
      </c>
      <c r="AW37" s="457">
        <v>45</v>
      </c>
      <c r="AX37" s="458">
        <v>2898</v>
      </c>
      <c r="AY37" s="457">
        <v>57</v>
      </c>
      <c r="AZ37" s="457">
        <v>374</v>
      </c>
    </row>
    <row r="38" spans="2:52" s="448" customFormat="1" ht="17.100000000000001" customHeight="1">
      <c r="B38" s="461"/>
      <c r="C38" s="452">
        <v>4</v>
      </c>
      <c r="D38" s="456">
        <v>2022</v>
      </c>
      <c r="E38" s="457">
        <v>241</v>
      </c>
      <c r="F38" s="458">
        <v>5287</v>
      </c>
      <c r="G38" s="457">
        <v>67</v>
      </c>
      <c r="H38" s="457">
        <v>872</v>
      </c>
      <c r="I38" s="457">
        <v>91</v>
      </c>
      <c r="J38" s="458">
        <v>2419</v>
      </c>
      <c r="K38" s="457">
        <v>71</v>
      </c>
      <c r="L38" s="458">
        <v>1057</v>
      </c>
      <c r="M38" s="457">
        <v>38</v>
      </c>
      <c r="N38" s="457">
        <v>461</v>
      </c>
      <c r="O38" s="457">
        <v>32</v>
      </c>
      <c r="P38" s="458">
        <v>1212</v>
      </c>
      <c r="Q38" s="457">
        <v>42</v>
      </c>
      <c r="R38" s="458">
        <v>668</v>
      </c>
      <c r="S38" s="457">
        <v>14</v>
      </c>
      <c r="T38" s="458">
        <v>1074</v>
      </c>
      <c r="U38" s="457">
        <v>13</v>
      </c>
      <c r="V38" s="457">
        <v>82</v>
      </c>
      <c r="W38" s="457">
        <v>36</v>
      </c>
      <c r="X38" s="458">
        <v>1440</v>
      </c>
      <c r="Y38" s="457">
        <v>9</v>
      </c>
      <c r="Z38" s="457">
        <v>616</v>
      </c>
      <c r="AA38" s="457">
        <v>1</v>
      </c>
      <c r="AB38" s="457">
        <v>33</v>
      </c>
      <c r="AC38" s="457">
        <v>116</v>
      </c>
      <c r="AD38" s="458">
        <v>1836</v>
      </c>
      <c r="AE38" s="457">
        <v>35</v>
      </c>
      <c r="AF38" s="458">
        <v>4328</v>
      </c>
      <c r="AG38" s="457">
        <v>5</v>
      </c>
      <c r="AH38" s="457">
        <v>393</v>
      </c>
      <c r="AI38" s="457">
        <v>99</v>
      </c>
      <c r="AJ38" s="458">
        <v>2113</v>
      </c>
      <c r="AK38" s="457">
        <v>23</v>
      </c>
      <c r="AL38" s="458">
        <v>1160</v>
      </c>
      <c r="AM38" s="457">
        <v>101</v>
      </c>
      <c r="AN38" s="458">
        <v>2524</v>
      </c>
      <c r="AO38" s="457">
        <v>6</v>
      </c>
      <c r="AP38" s="458">
        <v>945</v>
      </c>
      <c r="AQ38" s="457">
        <v>30</v>
      </c>
      <c r="AR38" s="458">
        <v>7498</v>
      </c>
      <c r="AS38" s="457">
        <v>35</v>
      </c>
      <c r="AT38" s="458">
        <v>1840</v>
      </c>
      <c r="AU38" s="457">
        <v>7</v>
      </c>
      <c r="AV38" s="458">
        <v>965</v>
      </c>
      <c r="AW38" s="457">
        <v>46</v>
      </c>
      <c r="AX38" s="458">
        <v>2930</v>
      </c>
      <c r="AY38" s="457">
        <v>58</v>
      </c>
      <c r="AZ38" s="457">
        <v>441</v>
      </c>
    </row>
    <row r="39" spans="2:52" s="448" customFormat="1" ht="17.100000000000001" customHeight="1">
      <c r="B39" s="462"/>
      <c r="C39" s="463"/>
      <c r="D39" s="464"/>
      <c r="E39" s="465"/>
      <c r="F39" s="466"/>
      <c r="G39" s="465"/>
      <c r="H39" s="465"/>
      <c r="I39" s="465"/>
      <c r="J39" s="466"/>
      <c r="K39" s="465"/>
      <c r="L39" s="466"/>
      <c r="M39" s="465"/>
      <c r="N39" s="465"/>
      <c r="O39" s="465"/>
      <c r="P39" s="466"/>
      <c r="Q39" s="465"/>
      <c r="R39" s="466"/>
      <c r="S39" s="465"/>
      <c r="T39" s="466"/>
      <c r="U39" s="465"/>
      <c r="V39" s="465"/>
      <c r="W39" s="465"/>
      <c r="X39" s="466"/>
      <c r="Y39" s="465"/>
      <c r="Z39" s="465"/>
      <c r="AA39" s="465"/>
      <c r="AB39" s="465"/>
      <c r="AC39" s="465"/>
      <c r="AD39" s="466"/>
      <c r="AE39" s="465"/>
      <c r="AF39" s="466"/>
      <c r="AG39" s="465"/>
      <c r="AH39" s="465"/>
      <c r="AI39" s="465"/>
      <c r="AJ39" s="466"/>
      <c r="AK39" s="465"/>
      <c r="AL39" s="466"/>
      <c r="AM39" s="465"/>
      <c r="AN39" s="466"/>
      <c r="AO39" s="465"/>
      <c r="AP39" s="466"/>
      <c r="AQ39" s="465"/>
      <c r="AR39" s="466"/>
      <c r="AS39" s="465"/>
      <c r="AT39" s="466"/>
      <c r="AU39" s="465"/>
      <c r="AV39" s="466"/>
      <c r="AW39" s="465"/>
      <c r="AX39" s="466"/>
      <c r="AY39" s="465"/>
      <c r="AZ39" s="465"/>
    </row>
    <row r="40" spans="2:52" s="448" customFormat="1" ht="17.100000000000001" customHeight="1">
      <c r="C40" s="452"/>
      <c r="D40" s="453"/>
      <c r="F40" s="467"/>
      <c r="J40" s="467"/>
      <c r="L40" s="467"/>
      <c r="P40" s="467"/>
      <c r="R40" s="467"/>
      <c r="T40" s="467"/>
      <c r="X40" s="467"/>
      <c r="AD40" s="467"/>
      <c r="AF40" s="467"/>
      <c r="AJ40" s="467"/>
      <c r="AL40" s="467"/>
      <c r="AN40" s="467"/>
      <c r="AP40" s="467"/>
      <c r="AR40" s="467"/>
      <c r="AT40" s="467"/>
      <c r="AV40" s="467"/>
      <c r="AX40" s="467"/>
    </row>
    <row r="41" spans="2:52" s="448" customFormat="1" ht="17.100000000000001" customHeight="1">
      <c r="C41" s="452"/>
      <c r="D41" s="453"/>
      <c r="F41" s="467"/>
      <c r="J41" s="467"/>
      <c r="L41" s="467"/>
      <c r="P41" s="467"/>
      <c r="R41" s="467"/>
      <c r="T41" s="467"/>
      <c r="X41" s="467"/>
      <c r="AD41" s="467"/>
      <c r="AF41" s="467"/>
      <c r="AJ41" s="467"/>
      <c r="AL41" s="467"/>
      <c r="AN41" s="467"/>
      <c r="AP41" s="467"/>
      <c r="AR41" s="467"/>
      <c r="AT41" s="467"/>
      <c r="AV41" s="467"/>
      <c r="AX41" s="467"/>
    </row>
    <row r="42" spans="2:52" s="448" customFormat="1" ht="17.100000000000001" customHeight="1">
      <c r="B42" s="448" t="s">
        <v>586</v>
      </c>
      <c r="C42" s="452"/>
      <c r="D42" s="453"/>
      <c r="F42" s="467"/>
      <c r="J42" s="467"/>
      <c r="L42" s="467"/>
      <c r="P42" s="467"/>
      <c r="R42" s="467"/>
      <c r="T42" s="467"/>
      <c r="X42" s="467"/>
      <c r="AD42" s="467"/>
      <c r="AF42" s="467"/>
      <c r="AJ42" s="467"/>
      <c r="AL42" s="467"/>
      <c r="AN42" s="467"/>
      <c r="AP42" s="467"/>
      <c r="AR42" s="467"/>
      <c r="AT42" s="467"/>
      <c r="AV42" s="467"/>
      <c r="AX42" s="467"/>
    </row>
    <row r="43" spans="2:52" s="448" customFormat="1" ht="17.100000000000001" customHeight="1">
      <c r="B43" s="448" t="s">
        <v>585</v>
      </c>
      <c r="C43" s="452"/>
      <c r="D43" s="453"/>
      <c r="F43" s="467"/>
      <c r="J43" s="467"/>
      <c r="L43" s="467"/>
      <c r="P43" s="467"/>
      <c r="R43" s="467"/>
      <c r="T43" s="467"/>
      <c r="X43" s="467"/>
      <c r="AD43" s="467"/>
      <c r="AF43" s="467"/>
      <c r="AJ43" s="467"/>
      <c r="AL43" s="467"/>
      <c r="AN43" s="467"/>
      <c r="AP43" s="467"/>
      <c r="AR43" s="467"/>
      <c r="AT43" s="467"/>
      <c r="AV43" s="467"/>
      <c r="AX43" s="467"/>
    </row>
    <row r="44" spans="2:52" s="448" customFormat="1" ht="17.100000000000001" customHeight="1" thickBot="1">
      <c r="B44" s="448" t="s">
        <v>584</v>
      </c>
      <c r="C44" s="452"/>
      <c r="D44" s="453"/>
      <c r="F44" s="467"/>
      <c r="J44" s="467"/>
      <c r="L44" s="467"/>
      <c r="P44" s="467"/>
      <c r="R44" s="467"/>
      <c r="T44" s="467"/>
      <c r="X44" s="467"/>
      <c r="AD44" s="467"/>
      <c r="AF44" s="468"/>
      <c r="AG44" s="469"/>
      <c r="AH44" s="469"/>
      <c r="AI44" s="469"/>
      <c r="AJ44" s="468"/>
      <c r="AK44" s="469"/>
      <c r="AL44" s="468"/>
      <c r="AM44" s="469"/>
      <c r="AN44" s="468"/>
      <c r="AO44" s="469"/>
      <c r="AP44" s="468"/>
      <c r="AQ44" s="469"/>
      <c r="AR44" s="468"/>
      <c r="AS44" s="469"/>
      <c r="AT44" s="468"/>
      <c r="AU44" s="469"/>
      <c r="AV44" s="468"/>
      <c r="AW44" s="469"/>
      <c r="AX44" s="468"/>
      <c r="AY44" s="469"/>
      <c r="AZ44" s="469"/>
    </row>
    <row r="45" spans="2:52" ht="17.100000000000001" customHeight="1" thickBot="1">
      <c r="AF45" s="470"/>
      <c r="AG45" s="471"/>
      <c r="AH45" s="472"/>
      <c r="AI45" s="472"/>
      <c r="AJ45" s="473"/>
      <c r="AK45" s="472"/>
      <c r="AL45" s="473"/>
      <c r="AM45" s="472"/>
      <c r="AN45" s="473"/>
    </row>
    <row r="46" spans="2:52" ht="17.100000000000001" customHeight="1" thickBot="1">
      <c r="AF46" s="470"/>
      <c r="AG46" s="474"/>
    </row>
    <row r="47" spans="2:52" ht="19.5" thickBot="1">
      <c r="AF47" s="470"/>
      <c r="AG47" s="471"/>
    </row>
    <row r="48" spans="2:52" ht="19.5" thickBot="1">
      <c r="AF48" s="470"/>
      <c r="AG48" s="474"/>
    </row>
    <row r="49" spans="32:33" ht="19.5" thickBot="1">
      <c r="AF49" s="470"/>
      <c r="AG49" s="474"/>
    </row>
    <row r="50" spans="32:33" ht="19.5" thickBot="1">
      <c r="AF50" s="470"/>
      <c r="AG50" s="471"/>
    </row>
    <row r="51" spans="32:33" ht="19.5" thickBot="1">
      <c r="AF51" s="470"/>
      <c r="AG51" s="474"/>
    </row>
    <row r="52" spans="32:33" ht="19.5" thickBot="1">
      <c r="AF52" s="470"/>
      <c r="AG52" s="474"/>
    </row>
    <row r="53" spans="32:33" ht="19.5" thickBot="1">
      <c r="AF53" s="470"/>
      <c r="AG53" s="474"/>
    </row>
    <row r="54" spans="32:33" ht="19.5" thickBot="1">
      <c r="AF54" s="470"/>
      <c r="AG54" s="471"/>
    </row>
    <row r="55" spans="32:33" ht="19.5" thickBot="1">
      <c r="AF55" s="470"/>
      <c r="AG55" s="474"/>
    </row>
    <row r="56" spans="32:33" ht="19.5" thickBot="1">
      <c r="AF56" s="470"/>
      <c r="AG56" s="474"/>
    </row>
    <row r="57" spans="32:33" ht="19.5" thickBot="1">
      <c r="AF57" s="470"/>
      <c r="AG57" s="471"/>
    </row>
    <row r="58" spans="32:33" ht="19.5" thickBot="1">
      <c r="AF58" s="470"/>
      <c r="AG58" s="471"/>
    </row>
    <row r="59" spans="32:33" ht="19.5" thickBot="1">
      <c r="AF59" s="470"/>
      <c r="AG59" s="474"/>
    </row>
    <row r="60" spans="32:33" ht="19.5" thickBot="1">
      <c r="AF60" s="470"/>
      <c r="AG60" s="471"/>
    </row>
    <row r="61" spans="32:33" ht="19.5" thickBot="1">
      <c r="AF61" s="470"/>
      <c r="AG61" s="471"/>
    </row>
    <row r="62" spans="32:33" ht="19.5" thickBot="1">
      <c r="AF62" s="470"/>
      <c r="AG62" s="471"/>
    </row>
    <row r="63" spans="32:33" ht="19.5" thickBot="1">
      <c r="AF63" s="470"/>
      <c r="AG63" s="474"/>
    </row>
    <row r="64" spans="32:33" ht="19.5" thickBot="1">
      <c r="AF64" s="470"/>
      <c r="AG64" s="471"/>
    </row>
    <row r="65" spans="32:59" ht="19.5" thickBot="1">
      <c r="AF65" s="470"/>
      <c r="AG65" s="471"/>
    </row>
    <row r="66" spans="32:59" ht="19.5" thickBot="1">
      <c r="AF66" s="470"/>
      <c r="AG66" s="471"/>
    </row>
    <row r="67" spans="32:59" ht="19.5" thickBot="1">
      <c r="AF67" s="470"/>
      <c r="AG67" s="471"/>
    </row>
    <row r="68" spans="32:59" ht="19.5" thickBot="1">
      <c r="AF68" s="470"/>
      <c r="AG68" s="474"/>
    </row>
    <row r="69" spans="32:59">
      <c r="AM69" s="475"/>
      <c r="AN69" s="476"/>
      <c r="AO69" s="477"/>
      <c r="AP69" s="478"/>
      <c r="AQ69" s="479"/>
      <c r="AR69" s="480"/>
      <c r="AS69" s="479"/>
      <c r="AT69" s="480"/>
      <c r="AU69" s="479"/>
      <c r="AV69" s="480"/>
      <c r="AW69" s="479"/>
    </row>
    <row r="70" spans="32:59" ht="19.5" thickBot="1">
      <c r="AM70" s="481"/>
      <c r="AN70" s="482"/>
      <c r="AO70" s="483"/>
      <c r="AP70" s="484"/>
      <c r="AQ70" s="485"/>
      <c r="AR70" s="473"/>
      <c r="AS70" s="472"/>
      <c r="AT70" s="473"/>
      <c r="AU70" s="472"/>
      <c r="AV70" s="473"/>
      <c r="AW70" s="472"/>
      <c r="AX70" s="473"/>
      <c r="AY70" s="472"/>
      <c r="AZ70" s="472"/>
      <c r="BA70" s="472"/>
      <c r="BB70" s="472"/>
      <c r="BC70" s="472"/>
      <c r="BD70" s="472"/>
      <c r="BE70" s="472"/>
      <c r="BF70" s="472"/>
      <c r="BG70" s="472"/>
    </row>
  </sheetData>
  <mergeCells count="2">
    <mergeCell ref="B4:D5"/>
    <mergeCell ref="B1:AX1"/>
  </mergeCells>
  <phoneticPr fontId="9"/>
  <pageMargins left="0.59055118110236227" right="0.59055118110236227" top="0.59055118110236227" bottom="0.59055118110236227" header="0.31496062992125984" footer="0.31496062992125984"/>
  <pageSetup paperSize="8" scale="41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5BA0C-0094-46F9-A4E6-F4C880EFE2CA}">
  <dimension ref="B1:L53"/>
  <sheetViews>
    <sheetView zoomScale="80" zoomScaleNormal="80" workbookViewId="0">
      <pane ySplit="7" topLeftCell="A8" activePane="bottomLeft" state="frozen"/>
      <selection pane="bottomLeft"/>
    </sheetView>
  </sheetViews>
  <sheetFormatPr defaultRowHeight="18.75"/>
  <cols>
    <col min="1" max="1" width="9" style="156"/>
    <col min="2" max="4" width="5.625" style="156" customWidth="1"/>
    <col min="5" max="12" width="15.625" style="156" customWidth="1"/>
    <col min="13" max="16384" width="9" style="156"/>
  </cols>
  <sheetData>
    <row r="1" spans="2:12" ht="39.950000000000003" customHeight="1" thickBot="1">
      <c r="B1" s="225" t="s">
        <v>640</v>
      </c>
      <c r="C1" s="225"/>
      <c r="D1" s="225"/>
      <c r="E1" s="225"/>
      <c r="F1" s="225"/>
      <c r="G1" s="225"/>
      <c r="H1" s="225"/>
      <c r="I1" s="225"/>
      <c r="J1" s="225"/>
      <c r="K1" s="225"/>
      <c r="L1" s="224"/>
    </row>
    <row r="2" spans="2:12" ht="19.5" thickTop="1"/>
    <row r="3" spans="2:12">
      <c r="C3" s="156" t="s">
        <v>639</v>
      </c>
      <c r="J3" s="328"/>
      <c r="L3" s="328"/>
    </row>
    <row r="4" spans="2:12">
      <c r="B4" s="658" t="s">
        <v>106</v>
      </c>
      <c r="C4" s="658" t="s">
        <v>638</v>
      </c>
      <c r="D4" s="658"/>
      <c r="E4" s="373" t="s">
        <v>637</v>
      </c>
      <c r="F4" s="373" t="s">
        <v>636</v>
      </c>
      <c r="G4" s="373" t="s">
        <v>635</v>
      </c>
      <c r="H4" s="373" t="s">
        <v>634</v>
      </c>
      <c r="I4" s="373" t="s">
        <v>633</v>
      </c>
      <c r="J4" s="373" t="s">
        <v>632</v>
      </c>
      <c r="K4" s="373" t="s">
        <v>631</v>
      </c>
      <c r="L4" s="486" t="s">
        <v>630</v>
      </c>
    </row>
    <row r="5" spans="2:12" ht="40.5" customHeight="1">
      <c r="B5" s="658"/>
      <c r="C5" s="658" t="s">
        <v>629</v>
      </c>
      <c r="D5" s="658"/>
      <c r="E5" s="487" t="s">
        <v>627</v>
      </c>
      <c r="F5" s="487" t="s">
        <v>627</v>
      </c>
      <c r="G5" s="487" t="s">
        <v>628</v>
      </c>
      <c r="H5" s="487" t="s">
        <v>628</v>
      </c>
      <c r="I5" s="487" t="s">
        <v>627</v>
      </c>
      <c r="J5" s="487" t="s">
        <v>626</v>
      </c>
      <c r="K5" s="487" t="s">
        <v>625</v>
      </c>
      <c r="L5" s="487" t="s">
        <v>625</v>
      </c>
    </row>
    <row r="6" spans="2:12">
      <c r="B6" s="658"/>
      <c r="C6" s="658" t="s">
        <v>624</v>
      </c>
      <c r="D6" s="658"/>
      <c r="E6" s="373" t="s">
        <v>623</v>
      </c>
      <c r="F6" s="373" t="s">
        <v>623</v>
      </c>
      <c r="G6" s="373" t="s">
        <v>623</v>
      </c>
      <c r="H6" s="373" t="s">
        <v>623</v>
      </c>
      <c r="I6" s="373" t="s">
        <v>623</v>
      </c>
      <c r="J6" s="373" t="s">
        <v>622</v>
      </c>
      <c r="K6" s="373" t="s">
        <v>621</v>
      </c>
      <c r="L6" s="373" t="s">
        <v>621</v>
      </c>
    </row>
    <row r="7" spans="2:12" ht="27" customHeight="1">
      <c r="B7" s="658"/>
      <c r="C7" s="673" t="s">
        <v>620</v>
      </c>
      <c r="D7" s="658"/>
      <c r="E7" s="373" t="s">
        <v>616</v>
      </c>
      <c r="F7" s="373" t="s">
        <v>619</v>
      </c>
      <c r="G7" s="373" t="s">
        <v>618</v>
      </c>
      <c r="H7" s="373" t="s">
        <v>617</v>
      </c>
      <c r="I7" s="373" t="s">
        <v>616</v>
      </c>
      <c r="J7" s="373" t="s">
        <v>615</v>
      </c>
      <c r="K7" s="373" t="s">
        <v>614</v>
      </c>
      <c r="L7" s="373" t="s">
        <v>613</v>
      </c>
    </row>
    <row r="8" spans="2:12">
      <c r="B8" s="361" t="s">
        <v>411</v>
      </c>
      <c r="C8" s="363">
        <v>55</v>
      </c>
      <c r="D8" s="488">
        <v>1980</v>
      </c>
      <c r="E8" s="179" t="s">
        <v>412</v>
      </c>
      <c r="F8" s="489">
        <v>1428</v>
      </c>
      <c r="G8" s="193">
        <v>45186</v>
      </c>
      <c r="H8" s="193">
        <v>10262</v>
      </c>
      <c r="I8" s="490" t="s">
        <v>412</v>
      </c>
      <c r="J8" s="193" t="s">
        <v>412</v>
      </c>
      <c r="K8" s="490" t="s">
        <v>412</v>
      </c>
      <c r="L8" s="490" t="s">
        <v>412</v>
      </c>
    </row>
    <row r="9" spans="2:12">
      <c r="B9" s="364"/>
      <c r="C9" s="366">
        <v>56</v>
      </c>
      <c r="D9" s="370">
        <v>1981</v>
      </c>
      <c r="E9" s="179" t="s">
        <v>412</v>
      </c>
      <c r="F9" s="181">
        <v>1467</v>
      </c>
      <c r="G9" s="179">
        <v>37706</v>
      </c>
      <c r="H9" s="179">
        <v>9339</v>
      </c>
      <c r="I9" s="491" t="s">
        <v>412</v>
      </c>
      <c r="J9" s="179" t="s">
        <v>412</v>
      </c>
      <c r="K9" s="491" t="s">
        <v>412</v>
      </c>
      <c r="L9" s="491" t="s">
        <v>412</v>
      </c>
    </row>
    <row r="10" spans="2:12">
      <c r="B10" s="364"/>
      <c r="C10" s="366">
        <v>57</v>
      </c>
      <c r="D10" s="370">
        <v>1982</v>
      </c>
      <c r="E10" s="179" t="s">
        <v>412</v>
      </c>
      <c r="F10" s="181">
        <v>1341</v>
      </c>
      <c r="G10" s="179">
        <v>33826</v>
      </c>
      <c r="H10" s="179">
        <v>8132</v>
      </c>
      <c r="I10" s="491" t="s">
        <v>412</v>
      </c>
      <c r="J10" s="179" t="s">
        <v>412</v>
      </c>
      <c r="K10" s="491" t="s">
        <v>412</v>
      </c>
      <c r="L10" s="491" t="s">
        <v>412</v>
      </c>
    </row>
    <row r="11" spans="2:12">
      <c r="B11" s="364"/>
      <c r="C11" s="366">
        <v>58</v>
      </c>
      <c r="D11" s="370">
        <v>1983</v>
      </c>
      <c r="E11" s="179" t="s">
        <v>412</v>
      </c>
      <c r="F11" s="181">
        <v>1179</v>
      </c>
      <c r="G11" s="179">
        <v>36598</v>
      </c>
      <c r="H11" s="179">
        <v>7737</v>
      </c>
      <c r="I11" s="491" t="s">
        <v>412</v>
      </c>
      <c r="J11" s="179" t="s">
        <v>412</v>
      </c>
      <c r="K11" s="491" t="s">
        <v>412</v>
      </c>
      <c r="L11" s="491" t="s">
        <v>412</v>
      </c>
    </row>
    <row r="12" spans="2:12">
      <c r="B12" s="364"/>
      <c r="C12" s="366">
        <v>59</v>
      </c>
      <c r="D12" s="370">
        <v>1984</v>
      </c>
      <c r="E12" s="179" t="s">
        <v>412</v>
      </c>
      <c r="F12" s="181">
        <v>1261</v>
      </c>
      <c r="G12" s="179">
        <v>31535</v>
      </c>
      <c r="H12" s="179">
        <v>7903</v>
      </c>
      <c r="I12" s="491" t="s">
        <v>412</v>
      </c>
      <c r="J12" s="179" t="s">
        <v>412</v>
      </c>
      <c r="K12" s="491" t="s">
        <v>412</v>
      </c>
      <c r="L12" s="491" t="s">
        <v>412</v>
      </c>
    </row>
    <row r="13" spans="2:12">
      <c r="B13" s="364"/>
      <c r="C13" s="366">
        <v>60</v>
      </c>
      <c r="D13" s="370">
        <v>1985</v>
      </c>
      <c r="E13" s="179" t="s">
        <v>412</v>
      </c>
      <c r="F13" s="179">
        <v>1394</v>
      </c>
      <c r="G13" s="179">
        <v>39625</v>
      </c>
      <c r="H13" s="179">
        <v>8555</v>
      </c>
      <c r="I13" s="491" t="s">
        <v>412</v>
      </c>
      <c r="J13" s="179" t="s">
        <v>412</v>
      </c>
      <c r="K13" s="491" t="s">
        <v>412</v>
      </c>
      <c r="L13" s="491" t="s">
        <v>412</v>
      </c>
    </row>
    <row r="14" spans="2:12">
      <c r="B14" s="364"/>
      <c r="C14" s="366">
        <v>61</v>
      </c>
      <c r="D14" s="370">
        <v>1986</v>
      </c>
      <c r="E14" s="179" t="s">
        <v>412</v>
      </c>
      <c r="F14" s="179">
        <v>1394</v>
      </c>
      <c r="G14" s="179">
        <v>40300</v>
      </c>
      <c r="H14" s="179">
        <v>8915</v>
      </c>
      <c r="I14" s="491" t="s">
        <v>412</v>
      </c>
      <c r="J14" s="179" t="s">
        <v>412</v>
      </c>
      <c r="K14" s="491" t="s">
        <v>412</v>
      </c>
      <c r="L14" s="491" t="s">
        <v>412</v>
      </c>
    </row>
    <row r="15" spans="2:12">
      <c r="B15" s="364"/>
      <c r="C15" s="366">
        <v>62</v>
      </c>
      <c r="D15" s="370">
        <v>1987</v>
      </c>
      <c r="E15" s="179" t="s">
        <v>412</v>
      </c>
      <c r="F15" s="179">
        <v>1463</v>
      </c>
      <c r="G15" s="179">
        <v>38409</v>
      </c>
      <c r="H15" s="179">
        <v>8306</v>
      </c>
      <c r="I15" s="491" t="s">
        <v>412</v>
      </c>
      <c r="J15" s="179" t="s">
        <v>412</v>
      </c>
      <c r="K15" s="491" t="s">
        <v>412</v>
      </c>
      <c r="L15" s="491" t="s">
        <v>412</v>
      </c>
    </row>
    <row r="16" spans="2:12">
      <c r="B16" s="364"/>
      <c r="C16" s="366">
        <v>63</v>
      </c>
      <c r="D16" s="370">
        <v>1988</v>
      </c>
      <c r="E16" s="179" t="s">
        <v>412</v>
      </c>
      <c r="F16" s="181">
        <v>996</v>
      </c>
      <c r="G16" s="672">
        <v>49090</v>
      </c>
      <c r="H16" s="672"/>
      <c r="I16" s="491" t="s">
        <v>412</v>
      </c>
      <c r="J16" s="179" t="s">
        <v>412</v>
      </c>
      <c r="K16" s="491" t="s">
        <v>412</v>
      </c>
      <c r="L16" s="491" t="s">
        <v>412</v>
      </c>
    </row>
    <row r="17" spans="2:12">
      <c r="B17" s="364" t="s">
        <v>87</v>
      </c>
      <c r="C17" s="366">
        <v>1</v>
      </c>
      <c r="D17" s="370">
        <v>1989</v>
      </c>
      <c r="E17" s="179" t="s">
        <v>412</v>
      </c>
      <c r="F17" s="181">
        <v>1317</v>
      </c>
      <c r="G17" s="672">
        <v>47227</v>
      </c>
      <c r="H17" s="672"/>
      <c r="I17" s="491" t="s">
        <v>412</v>
      </c>
      <c r="J17" s="179" t="s">
        <v>412</v>
      </c>
      <c r="K17" s="491" t="s">
        <v>412</v>
      </c>
      <c r="L17" s="491" t="s">
        <v>412</v>
      </c>
    </row>
    <row r="18" spans="2:12">
      <c r="B18" s="364"/>
      <c r="C18" s="366">
        <v>2</v>
      </c>
      <c r="D18" s="370">
        <v>1990</v>
      </c>
      <c r="E18" s="179" t="s">
        <v>412</v>
      </c>
      <c r="F18" s="181">
        <v>1340</v>
      </c>
      <c r="G18" s="672">
        <v>48684</v>
      </c>
      <c r="H18" s="672"/>
      <c r="I18" s="491" t="s">
        <v>412</v>
      </c>
      <c r="J18" s="179" t="s">
        <v>412</v>
      </c>
      <c r="K18" s="491" t="s">
        <v>412</v>
      </c>
      <c r="L18" s="491" t="s">
        <v>412</v>
      </c>
    </row>
    <row r="19" spans="2:12">
      <c r="B19" s="364"/>
      <c r="C19" s="366">
        <v>3</v>
      </c>
      <c r="D19" s="370">
        <v>1991</v>
      </c>
      <c r="E19" s="179" t="s">
        <v>412</v>
      </c>
      <c r="F19" s="181">
        <v>1298</v>
      </c>
      <c r="G19" s="672">
        <v>52267</v>
      </c>
      <c r="H19" s="672"/>
      <c r="I19" s="491" t="s">
        <v>412</v>
      </c>
      <c r="J19" s="179" t="s">
        <v>412</v>
      </c>
      <c r="K19" s="491" t="s">
        <v>412</v>
      </c>
      <c r="L19" s="491" t="s">
        <v>412</v>
      </c>
    </row>
    <row r="20" spans="2:12">
      <c r="B20" s="364"/>
      <c r="C20" s="366">
        <v>4</v>
      </c>
      <c r="D20" s="370">
        <v>1992</v>
      </c>
      <c r="E20" s="179" t="s">
        <v>412</v>
      </c>
      <c r="F20" s="181">
        <v>1196</v>
      </c>
      <c r="G20" s="672">
        <v>40156</v>
      </c>
      <c r="H20" s="672"/>
      <c r="I20" s="491" t="s">
        <v>412</v>
      </c>
      <c r="J20" s="179" t="s">
        <v>412</v>
      </c>
      <c r="K20" s="491" t="s">
        <v>412</v>
      </c>
      <c r="L20" s="491" t="s">
        <v>412</v>
      </c>
    </row>
    <row r="21" spans="2:12">
      <c r="B21" s="364"/>
      <c r="C21" s="366">
        <v>5</v>
      </c>
      <c r="D21" s="370">
        <v>1993</v>
      </c>
      <c r="E21" s="179" t="s">
        <v>412</v>
      </c>
      <c r="F21" s="181">
        <v>1282</v>
      </c>
      <c r="G21" s="672">
        <v>52372</v>
      </c>
      <c r="H21" s="672"/>
      <c r="I21" s="491" t="s">
        <v>412</v>
      </c>
      <c r="J21" s="179" t="s">
        <v>412</v>
      </c>
      <c r="K21" s="491" t="s">
        <v>412</v>
      </c>
      <c r="L21" s="491" t="s">
        <v>412</v>
      </c>
    </row>
    <row r="22" spans="2:12">
      <c r="B22" s="364"/>
      <c r="C22" s="366">
        <v>6</v>
      </c>
      <c r="D22" s="370">
        <v>1994</v>
      </c>
      <c r="E22" s="179" t="s">
        <v>412</v>
      </c>
      <c r="F22" s="181">
        <v>953</v>
      </c>
      <c r="G22" s="672">
        <v>26480</v>
      </c>
      <c r="H22" s="672"/>
      <c r="I22" s="491" t="s">
        <v>412</v>
      </c>
      <c r="J22" s="179" t="s">
        <v>412</v>
      </c>
      <c r="K22" s="491" t="s">
        <v>412</v>
      </c>
      <c r="L22" s="491" t="s">
        <v>412</v>
      </c>
    </row>
    <row r="23" spans="2:12">
      <c r="B23" s="364"/>
      <c r="C23" s="366">
        <v>7</v>
      </c>
      <c r="D23" s="370">
        <v>1995</v>
      </c>
      <c r="E23" s="179" t="s">
        <v>412</v>
      </c>
      <c r="F23" s="181">
        <v>1069</v>
      </c>
      <c r="G23" s="672">
        <v>37495</v>
      </c>
      <c r="H23" s="672"/>
      <c r="I23" s="491" t="s">
        <v>412</v>
      </c>
      <c r="J23" s="179" t="s">
        <v>412</v>
      </c>
      <c r="K23" s="491" t="s">
        <v>412</v>
      </c>
      <c r="L23" s="491" t="s">
        <v>412</v>
      </c>
    </row>
    <row r="24" spans="2:12">
      <c r="B24" s="364"/>
      <c r="C24" s="366">
        <v>8</v>
      </c>
      <c r="D24" s="370">
        <v>1996</v>
      </c>
      <c r="E24" s="179" t="s">
        <v>412</v>
      </c>
      <c r="F24" s="672">
        <v>39648</v>
      </c>
      <c r="G24" s="672"/>
      <c r="H24" s="672"/>
      <c r="I24" s="491" t="s">
        <v>412</v>
      </c>
      <c r="J24" s="179" t="s">
        <v>412</v>
      </c>
      <c r="K24" s="491" t="s">
        <v>412</v>
      </c>
      <c r="L24" s="491" t="s">
        <v>412</v>
      </c>
    </row>
    <row r="25" spans="2:12">
      <c r="B25" s="364"/>
      <c r="C25" s="366">
        <v>9</v>
      </c>
      <c r="D25" s="370">
        <v>1997</v>
      </c>
      <c r="E25" s="179" t="s">
        <v>412</v>
      </c>
      <c r="F25" s="672">
        <v>39648</v>
      </c>
      <c r="G25" s="672"/>
      <c r="H25" s="672"/>
      <c r="I25" s="179" t="s">
        <v>412</v>
      </c>
      <c r="J25" s="179" t="s">
        <v>412</v>
      </c>
      <c r="K25" s="491" t="s">
        <v>412</v>
      </c>
      <c r="L25" s="491" t="s">
        <v>412</v>
      </c>
    </row>
    <row r="26" spans="2:12">
      <c r="B26" s="364"/>
      <c r="C26" s="366">
        <v>10</v>
      </c>
      <c r="D26" s="370">
        <v>1998</v>
      </c>
      <c r="E26" s="179" t="s">
        <v>412</v>
      </c>
      <c r="F26" s="179" t="s">
        <v>412</v>
      </c>
      <c r="G26" s="672">
        <v>40573</v>
      </c>
      <c r="H26" s="672"/>
      <c r="I26" s="179" t="s">
        <v>412</v>
      </c>
      <c r="J26" s="179" t="s">
        <v>412</v>
      </c>
      <c r="K26" s="491" t="s">
        <v>412</v>
      </c>
      <c r="L26" s="491" t="s">
        <v>412</v>
      </c>
    </row>
    <row r="27" spans="2:12">
      <c r="B27" s="364"/>
      <c r="C27" s="366">
        <v>11</v>
      </c>
      <c r="D27" s="370">
        <v>1999</v>
      </c>
      <c r="E27" s="179" t="s">
        <v>412</v>
      </c>
      <c r="F27" s="179" t="s">
        <v>412</v>
      </c>
      <c r="G27" s="672">
        <v>36100</v>
      </c>
      <c r="H27" s="672"/>
      <c r="I27" s="179" t="s">
        <v>412</v>
      </c>
      <c r="J27" s="179" t="s">
        <v>412</v>
      </c>
      <c r="K27" s="491" t="s">
        <v>412</v>
      </c>
      <c r="L27" s="491" t="s">
        <v>412</v>
      </c>
    </row>
    <row r="28" spans="2:12">
      <c r="B28" s="364"/>
      <c r="C28" s="366">
        <v>12</v>
      </c>
      <c r="D28" s="370">
        <v>2000</v>
      </c>
      <c r="E28" s="181">
        <v>1681</v>
      </c>
      <c r="F28" s="179" t="s">
        <v>412</v>
      </c>
      <c r="G28" s="672">
        <v>38727</v>
      </c>
      <c r="H28" s="672"/>
      <c r="I28" s="492">
        <v>902</v>
      </c>
      <c r="J28" s="179" t="s">
        <v>412</v>
      </c>
      <c r="K28" s="491" t="s">
        <v>412</v>
      </c>
      <c r="L28" s="491" t="s">
        <v>412</v>
      </c>
    </row>
    <row r="29" spans="2:12">
      <c r="B29" s="364"/>
      <c r="C29" s="366">
        <v>13</v>
      </c>
      <c r="D29" s="370">
        <v>2001</v>
      </c>
      <c r="E29" s="181">
        <v>2708</v>
      </c>
      <c r="F29" s="179" t="s">
        <v>412</v>
      </c>
      <c r="G29" s="672">
        <v>37887</v>
      </c>
      <c r="H29" s="672"/>
      <c r="I29" s="181">
        <v>1636</v>
      </c>
      <c r="J29" s="179" t="s">
        <v>412</v>
      </c>
      <c r="K29" s="491" t="s">
        <v>412</v>
      </c>
      <c r="L29" s="491" t="s">
        <v>412</v>
      </c>
    </row>
    <row r="30" spans="2:12">
      <c r="B30" s="364"/>
      <c r="C30" s="366">
        <v>14</v>
      </c>
      <c r="D30" s="370">
        <v>2002</v>
      </c>
      <c r="E30" s="181">
        <v>2487</v>
      </c>
      <c r="F30" s="179" t="s">
        <v>412</v>
      </c>
      <c r="G30" s="672">
        <v>36895</v>
      </c>
      <c r="H30" s="672"/>
      <c r="I30" s="181">
        <v>1586</v>
      </c>
      <c r="J30" s="179" t="s">
        <v>412</v>
      </c>
      <c r="K30" s="491" t="s">
        <v>412</v>
      </c>
      <c r="L30" s="491" t="s">
        <v>412</v>
      </c>
    </row>
    <row r="31" spans="2:12">
      <c r="B31" s="364"/>
      <c r="C31" s="366">
        <v>15</v>
      </c>
      <c r="D31" s="370">
        <v>2003</v>
      </c>
      <c r="E31" s="181">
        <v>3462</v>
      </c>
      <c r="F31" s="179" t="s">
        <v>412</v>
      </c>
      <c r="G31" s="672">
        <v>44593</v>
      </c>
      <c r="H31" s="672"/>
      <c r="I31" s="181">
        <v>1708</v>
      </c>
      <c r="J31" s="179" t="s">
        <v>412</v>
      </c>
      <c r="K31" s="491" t="s">
        <v>412</v>
      </c>
      <c r="L31" s="491" t="s">
        <v>412</v>
      </c>
    </row>
    <row r="32" spans="2:12">
      <c r="B32" s="364"/>
      <c r="C32" s="366">
        <v>16</v>
      </c>
      <c r="D32" s="370">
        <v>2004</v>
      </c>
      <c r="E32" s="181">
        <v>3986</v>
      </c>
      <c r="F32" s="179" t="s">
        <v>412</v>
      </c>
      <c r="G32" s="672">
        <v>44262</v>
      </c>
      <c r="H32" s="672"/>
      <c r="I32" s="181">
        <v>1788</v>
      </c>
      <c r="J32" s="179" t="s">
        <v>412</v>
      </c>
      <c r="K32" s="491" t="s">
        <v>412</v>
      </c>
      <c r="L32" s="491" t="s">
        <v>412</v>
      </c>
    </row>
    <row r="33" spans="2:12">
      <c r="B33" s="364"/>
      <c r="C33" s="366">
        <v>17</v>
      </c>
      <c r="D33" s="370">
        <v>2005</v>
      </c>
      <c r="E33" s="181">
        <v>2360</v>
      </c>
      <c r="F33" s="179" t="s">
        <v>412</v>
      </c>
      <c r="G33" s="672">
        <v>38548</v>
      </c>
      <c r="H33" s="672"/>
      <c r="I33" s="181">
        <v>1665</v>
      </c>
      <c r="J33" s="179" t="s">
        <v>412</v>
      </c>
      <c r="K33" s="491" t="s">
        <v>412</v>
      </c>
      <c r="L33" s="491" t="s">
        <v>412</v>
      </c>
    </row>
    <row r="34" spans="2:12">
      <c r="B34" s="364"/>
      <c r="C34" s="366">
        <v>18</v>
      </c>
      <c r="D34" s="370">
        <v>2006</v>
      </c>
      <c r="E34" s="181">
        <v>2839</v>
      </c>
      <c r="F34" s="179" t="s">
        <v>412</v>
      </c>
      <c r="G34" s="672">
        <v>40343</v>
      </c>
      <c r="H34" s="672"/>
      <c r="I34" s="181">
        <v>1519</v>
      </c>
      <c r="J34" s="179" t="s">
        <v>412</v>
      </c>
      <c r="K34" s="491" t="s">
        <v>412</v>
      </c>
      <c r="L34" s="491" t="s">
        <v>412</v>
      </c>
    </row>
    <row r="35" spans="2:12">
      <c r="B35" s="364"/>
      <c r="C35" s="366">
        <v>19</v>
      </c>
      <c r="D35" s="370">
        <v>2007</v>
      </c>
      <c r="E35" s="181">
        <v>3279</v>
      </c>
      <c r="F35" s="179" t="s">
        <v>412</v>
      </c>
      <c r="G35" s="672">
        <v>31784</v>
      </c>
      <c r="H35" s="672"/>
      <c r="I35" s="181">
        <v>1532</v>
      </c>
      <c r="J35" s="179" t="s">
        <v>412</v>
      </c>
      <c r="K35" s="491" t="s">
        <v>412</v>
      </c>
      <c r="L35" s="491" t="s">
        <v>412</v>
      </c>
    </row>
    <row r="36" spans="2:12">
      <c r="B36" s="364"/>
      <c r="C36" s="366">
        <v>20</v>
      </c>
      <c r="D36" s="370">
        <v>2008</v>
      </c>
      <c r="E36" s="181">
        <v>2685</v>
      </c>
      <c r="F36" s="179" t="s">
        <v>412</v>
      </c>
      <c r="G36" s="672">
        <v>37172</v>
      </c>
      <c r="H36" s="672"/>
      <c r="I36" s="181">
        <v>1622</v>
      </c>
      <c r="J36" s="181">
        <v>5174</v>
      </c>
      <c r="K36" s="491" t="s">
        <v>412</v>
      </c>
      <c r="L36" s="491" t="s">
        <v>412</v>
      </c>
    </row>
    <row r="37" spans="2:12">
      <c r="B37" s="364"/>
      <c r="C37" s="366">
        <v>21</v>
      </c>
      <c r="D37" s="370">
        <v>2009</v>
      </c>
      <c r="E37" s="181">
        <v>3003</v>
      </c>
      <c r="F37" s="179" t="s">
        <v>412</v>
      </c>
      <c r="G37" s="672">
        <v>35605</v>
      </c>
      <c r="H37" s="672"/>
      <c r="I37" s="181">
        <v>1586</v>
      </c>
      <c r="J37" s="181">
        <v>29416</v>
      </c>
      <c r="K37" s="491" t="s">
        <v>412</v>
      </c>
      <c r="L37" s="491" t="s">
        <v>412</v>
      </c>
    </row>
    <row r="38" spans="2:12">
      <c r="B38" s="364"/>
      <c r="C38" s="366">
        <v>22</v>
      </c>
      <c r="D38" s="370">
        <v>2010</v>
      </c>
      <c r="E38" s="181">
        <v>2942</v>
      </c>
      <c r="F38" s="179" t="s">
        <v>412</v>
      </c>
      <c r="G38" s="672">
        <v>38191</v>
      </c>
      <c r="H38" s="672"/>
      <c r="I38" s="181">
        <v>1489</v>
      </c>
      <c r="J38" s="181">
        <v>29547</v>
      </c>
      <c r="K38" s="491" t="s">
        <v>412</v>
      </c>
      <c r="L38" s="491" t="s">
        <v>412</v>
      </c>
    </row>
    <row r="39" spans="2:12">
      <c r="B39" s="364"/>
      <c r="C39" s="366">
        <v>23</v>
      </c>
      <c r="D39" s="370">
        <v>2011</v>
      </c>
      <c r="E39" s="181">
        <v>3752</v>
      </c>
      <c r="F39" s="179" t="s">
        <v>412</v>
      </c>
      <c r="G39" s="672">
        <v>45386</v>
      </c>
      <c r="H39" s="672"/>
      <c r="I39" s="181">
        <v>1586</v>
      </c>
      <c r="J39" s="181">
        <v>31967</v>
      </c>
      <c r="K39" s="491" t="s">
        <v>412</v>
      </c>
      <c r="L39" s="491" t="s">
        <v>412</v>
      </c>
    </row>
    <row r="40" spans="2:12">
      <c r="B40" s="364"/>
      <c r="C40" s="366">
        <v>24</v>
      </c>
      <c r="D40" s="370">
        <v>2012</v>
      </c>
      <c r="E40" s="181">
        <v>2323</v>
      </c>
      <c r="F40" s="179" t="s">
        <v>412</v>
      </c>
      <c r="G40" s="672">
        <v>35856</v>
      </c>
      <c r="H40" s="672"/>
      <c r="I40" s="181">
        <v>1539</v>
      </c>
      <c r="J40" s="181">
        <v>29531</v>
      </c>
      <c r="K40" s="491" t="s">
        <v>412</v>
      </c>
      <c r="L40" s="491" t="s">
        <v>412</v>
      </c>
    </row>
    <row r="41" spans="2:12">
      <c r="B41" s="364"/>
      <c r="C41" s="366">
        <v>25</v>
      </c>
      <c r="D41" s="370">
        <v>2013</v>
      </c>
      <c r="E41" s="181">
        <v>2225</v>
      </c>
      <c r="F41" s="179" t="s">
        <v>188</v>
      </c>
      <c r="G41" s="670">
        <v>47378</v>
      </c>
      <c r="H41" s="671"/>
      <c r="I41" s="181">
        <v>1289</v>
      </c>
      <c r="J41" s="181">
        <v>29532</v>
      </c>
      <c r="K41" s="491" t="s">
        <v>412</v>
      </c>
      <c r="L41" s="491" t="s">
        <v>412</v>
      </c>
    </row>
    <row r="42" spans="2:12">
      <c r="B42" s="364"/>
      <c r="C42" s="366">
        <v>26</v>
      </c>
      <c r="D42" s="370">
        <v>2014</v>
      </c>
      <c r="E42" s="181">
        <v>3331</v>
      </c>
      <c r="F42" s="179" t="s">
        <v>412</v>
      </c>
      <c r="G42" s="670">
        <v>22632</v>
      </c>
      <c r="H42" s="671"/>
      <c r="I42" s="181">
        <v>1061</v>
      </c>
      <c r="J42" s="181">
        <v>26979</v>
      </c>
      <c r="K42" s="491" t="s">
        <v>412</v>
      </c>
      <c r="L42" s="491" t="s">
        <v>412</v>
      </c>
    </row>
    <row r="43" spans="2:12">
      <c r="B43" s="364"/>
      <c r="C43" s="366">
        <v>27</v>
      </c>
      <c r="D43" s="370">
        <v>2015</v>
      </c>
      <c r="E43" s="181">
        <v>2641</v>
      </c>
      <c r="F43" s="179" t="s">
        <v>188</v>
      </c>
      <c r="G43" s="670">
        <v>18338</v>
      </c>
      <c r="H43" s="671"/>
      <c r="I43" s="181">
        <v>935</v>
      </c>
      <c r="J43" s="181">
        <v>23192</v>
      </c>
      <c r="K43" s="491">
        <v>486</v>
      </c>
      <c r="L43" s="491">
        <v>168</v>
      </c>
    </row>
    <row r="44" spans="2:12">
      <c r="B44" s="364"/>
      <c r="C44" s="366">
        <v>28</v>
      </c>
      <c r="D44" s="370">
        <v>2016</v>
      </c>
      <c r="E44" s="181">
        <v>2126</v>
      </c>
      <c r="F44" s="179" t="s">
        <v>188</v>
      </c>
      <c r="G44" s="670">
        <v>32681</v>
      </c>
      <c r="H44" s="671"/>
      <c r="I44" s="181">
        <v>1434</v>
      </c>
      <c r="J44" s="181">
        <v>27528</v>
      </c>
      <c r="K44" s="491">
        <v>456</v>
      </c>
      <c r="L44" s="491">
        <v>1723</v>
      </c>
    </row>
    <row r="45" spans="2:12">
      <c r="B45" s="364"/>
      <c r="C45" s="366">
        <v>29</v>
      </c>
      <c r="D45" s="370">
        <v>2017</v>
      </c>
      <c r="E45" s="181">
        <v>3128</v>
      </c>
      <c r="F45" s="179" t="s">
        <v>188</v>
      </c>
      <c r="G45" s="493">
        <v>33073</v>
      </c>
      <c r="H45" s="494">
        <v>9380</v>
      </c>
      <c r="I45" s="181">
        <v>1428</v>
      </c>
      <c r="J45" s="181">
        <v>33241</v>
      </c>
      <c r="K45" s="491">
        <v>469</v>
      </c>
      <c r="L45" s="491">
        <v>1774</v>
      </c>
    </row>
    <row r="46" spans="2:12">
      <c r="B46" s="364"/>
      <c r="C46" s="366">
        <v>30</v>
      </c>
      <c r="D46" s="370">
        <v>2018</v>
      </c>
      <c r="E46" s="181">
        <v>2712</v>
      </c>
      <c r="F46" s="179" t="s">
        <v>188</v>
      </c>
      <c r="G46" s="493">
        <v>17584</v>
      </c>
      <c r="H46" s="494">
        <v>6383</v>
      </c>
      <c r="I46" s="181">
        <v>1435</v>
      </c>
      <c r="J46" s="181">
        <v>29136</v>
      </c>
      <c r="K46" s="491">
        <v>461</v>
      </c>
      <c r="L46" s="491">
        <v>1725</v>
      </c>
    </row>
    <row r="47" spans="2:12">
      <c r="B47" s="364" t="s">
        <v>86</v>
      </c>
      <c r="C47" s="366">
        <v>1</v>
      </c>
      <c r="D47" s="370">
        <v>2019</v>
      </c>
      <c r="E47" s="181">
        <v>2191</v>
      </c>
      <c r="F47" s="179" t="s">
        <v>412</v>
      </c>
      <c r="G47" s="493">
        <v>2846</v>
      </c>
      <c r="H47" s="494">
        <v>2606</v>
      </c>
      <c r="I47" s="181">
        <v>1435</v>
      </c>
      <c r="J47" s="181">
        <v>26823</v>
      </c>
      <c r="K47" s="491">
        <v>522</v>
      </c>
      <c r="L47" s="491">
        <v>1737</v>
      </c>
    </row>
    <row r="48" spans="2:12">
      <c r="B48" s="364"/>
      <c r="C48" s="366">
        <v>2</v>
      </c>
      <c r="D48" s="370">
        <v>2020</v>
      </c>
      <c r="E48" s="181">
        <v>2418</v>
      </c>
      <c r="F48" s="179" t="s">
        <v>412</v>
      </c>
      <c r="G48" s="670">
        <v>15923</v>
      </c>
      <c r="H48" s="671"/>
      <c r="I48" s="181">
        <v>1616</v>
      </c>
      <c r="J48" s="179" t="s">
        <v>412</v>
      </c>
      <c r="K48" s="179" t="s">
        <v>412</v>
      </c>
      <c r="L48" s="179" t="s">
        <v>412</v>
      </c>
    </row>
    <row r="49" spans="2:12">
      <c r="B49" s="364"/>
      <c r="C49" s="366">
        <v>3</v>
      </c>
      <c r="D49" s="370">
        <v>2021</v>
      </c>
      <c r="E49" s="181">
        <v>1614</v>
      </c>
      <c r="F49" s="179" t="s">
        <v>412</v>
      </c>
      <c r="G49" s="670">
        <v>32230</v>
      </c>
      <c r="H49" s="671"/>
      <c r="I49" s="181">
        <v>1301</v>
      </c>
      <c r="J49" s="179">
        <v>30548</v>
      </c>
      <c r="K49" s="179">
        <v>488</v>
      </c>
      <c r="L49" s="179">
        <v>1682</v>
      </c>
    </row>
    <row r="50" spans="2:12">
      <c r="B50" s="364"/>
      <c r="C50" s="366">
        <v>4</v>
      </c>
      <c r="D50" s="370">
        <v>2022</v>
      </c>
      <c r="E50" s="181">
        <v>1774</v>
      </c>
      <c r="F50" s="179" t="s">
        <v>412</v>
      </c>
      <c r="G50" s="670">
        <v>29673</v>
      </c>
      <c r="H50" s="671"/>
      <c r="I50" s="181">
        <v>1261</v>
      </c>
      <c r="J50" s="179">
        <v>24773</v>
      </c>
      <c r="K50" s="179">
        <v>543</v>
      </c>
      <c r="L50" s="179">
        <v>1781</v>
      </c>
    </row>
    <row r="51" spans="2:12">
      <c r="B51" s="364"/>
      <c r="C51" s="366">
        <v>5</v>
      </c>
      <c r="D51" s="370">
        <v>2023</v>
      </c>
      <c r="E51" s="181">
        <v>853</v>
      </c>
      <c r="F51" s="179" t="s">
        <v>412</v>
      </c>
      <c r="G51" s="183">
        <v>31297</v>
      </c>
      <c r="H51" s="181">
        <v>8269</v>
      </c>
      <c r="I51" s="181">
        <v>161</v>
      </c>
      <c r="J51" s="179">
        <v>27939</v>
      </c>
      <c r="K51" s="179">
        <v>472</v>
      </c>
      <c r="L51" s="179">
        <v>1520</v>
      </c>
    </row>
    <row r="52" spans="2:12">
      <c r="B52" s="367"/>
      <c r="C52" s="369"/>
      <c r="D52" s="371"/>
      <c r="E52" s="172"/>
      <c r="F52" s="174"/>
      <c r="G52" s="495"/>
      <c r="H52" s="495"/>
      <c r="I52" s="172"/>
      <c r="J52" s="174"/>
      <c r="K52" s="174"/>
      <c r="L52" s="174"/>
    </row>
    <row r="53" spans="2:12">
      <c r="B53" s="156" t="s">
        <v>612</v>
      </c>
    </row>
  </sheetData>
  <mergeCells count="37">
    <mergeCell ref="G26:H26"/>
    <mergeCell ref="G28:H28"/>
    <mergeCell ref="G17:H17"/>
    <mergeCell ref="G36:H36"/>
    <mergeCell ref="G33:H33"/>
    <mergeCell ref="G34:H34"/>
    <mergeCell ref="G35:H35"/>
    <mergeCell ref="G16:H16"/>
    <mergeCell ref="G27:H27"/>
    <mergeCell ref="B4:B7"/>
    <mergeCell ref="G30:H30"/>
    <mergeCell ref="F25:H25"/>
    <mergeCell ref="C7:D7"/>
    <mergeCell ref="F24:H24"/>
    <mergeCell ref="G23:H23"/>
    <mergeCell ref="G22:H22"/>
    <mergeCell ref="G21:H21"/>
    <mergeCell ref="G20:H20"/>
    <mergeCell ref="G19:H19"/>
    <mergeCell ref="C4:D4"/>
    <mergeCell ref="C5:D5"/>
    <mergeCell ref="C6:D6"/>
    <mergeCell ref="G18:H18"/>
    <mergeCell ref="G50:H50"/>
    <mergeCell ref="G29:H29"/>
    <mergeCell ref="G31:H31"/>
    <mergeCell ref="G32:H32"/>
    <mergeCell ref="G43:H43"/>
    <mergeCell ref="G48:H48"/>
    <mergeCell ref="G44:H44"/>
    <mergeCell ref="G49:H49"/>
    <mergeCell ref="G38:H38"/>
    <mergeCell ref="G42:H42"/>
    <mergeCell ref="G41:H41"/>
    <mergeCell ref="G37:H37"/>
    <mergeCell ref="G40:H40"/>
    <mergeCell ref="G39:H39"/>
  </mergeCells>
  <phoneticPr fontId="9"/>
  <pageMargins left="0.59055118110236227" right="0.59055118110236227" top="0.59055118110236227" bottom="0.59055118110236227" header="0.31496062992125984" footer="0.31496062992125984"/>
  <pageSetup paperSize="9" scale="62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150FA-BA14-4269-BA14-EA50074EAAAC}">
  <sheetPr>
    <pageSetUpPr fitToPage="1"/>
  </sheetPr>
  <dimension ref="B1:S86"/>
  <sheetViews>
    <sheetView zoomScale="80" zoomScaleNormal="80" workbookViewId="0">
      <pane xSplit="5" ySplit="6" topLeftCell="F7" activePane="bottomRight" state="frozen"/>
      <selection pane="topRight" activeCell="F1" sqref="F1"/>
      <selection pane="bottomLeft" activeCell="A7" sqref="A7"/>
      <selection pane="bottomRight"/>
    </sheetView>
  </sheetViews>
  <sheetFormatPr defaultRowHeight="18.75"/>
  <cols>
    <col min="1" max="1" width="9" style="156"/>
    <col min="2" max="5" width="5.625" style="365" customWidth="1"/>
    <col min="6" max="18" width="11.625" style="156" customWidth="1"/>
    <col min="19" max="19" width="11.625" style="499" customWidth="1"/>
    <col min="20" max="16384" width="9" style="156"/>
  </cols>
  <sheetData>
    <row r="1" spans="2:19" ht="39.950000000000003" customHeight="1" thickBot="1">
      <c r="B1" s="230" t="s">
        <v>655</v>
      </c>
      <c r="C1" s="496"/>
      <c r="D1" s="496"/>
      <c r="E1" s="496"/>
      <c r="F1" s="497"/>
      <c r="G1" s="497"/>
      <c r="H1" s="497"/>
      <c r="I1" s="497"/>
      <c r="J1" s="497"/>
      <c r="K1" s="497"/>
      <c r="L1" s="497"/>
      <c r="M1" s="497"/>
      <c r="N1" s="497"/>
      <c r="O1" s="497"/>
      <c r="P1" s="497"/>
      <c r="Q1" s="497"/>
      <c r="R1" s="497"/>
      <c r="S1" s="498"/>
    </row>
    <row r="2" spans="2:19" ht="19.5" thickTop="1"/>
    <row r="3" spans="2:19">
      <c r="B3" s="156" t="s">
        <v>654</v>
      </c>
    </row>
    <row r="4" spans="2:19">
      <c r="B4" s="658" t="s">
        <v>106</v>
      </c>
      <c r="C4" s="658"/>
      <c r="D4" s="658"/>
      <c r="E4" s="658"/>
      <c r="F4" s="673" t="s">
        <v>653</v>
      </c>
      <c r="G4" s="658" t="s">
        <v>652</v>
      </c>
      <c r="H4" s="658"/>
      <c r="I4" s="658"/>
      <c r="J4" s="658" t="s">
        <v>651</v>
      </c>
      <c r="K4" s="658"/>
      <c r="L4" s="658"/>
      <c r="M4" s="658" t="s">
        <v>650</v>
      </c>
      <c r="N4" s="658"/>
      <c r="O4" s="658"/>
      <c r="P4" s="673" t="s">
        <v>649</v>
      </c>
      <c r="Q4" s="658"/>
      <c r="R4" s="658"/>
      <c r="S4" s="674" t="s">
        <v>648</v>
      </c>
    </row>
    <row r="5" spans="2:19">
      <c r="B5" s="658"/>
      <c r="C5" s="658"/>
      <c r="D5" s="658"/>
      <c r="E5" s="658"/>
      <c r="F5" s="658"/>
      <c r="G5" s="658"/>
      <c r="H5" s="658"/>
      <c r="I5" s="658"/>
      <c r="J5" s="658"/>
      <c r="K5" s="658"/>
      <c r="L5" s="658"/>
      <c r="M5" s="658"/>
      <c r="N5" s="658"/>
      <c r="O5" s="658"/>
      <c r="P5" s="658"/>
      <c r="Q5" s="658"/>
      <c r="R5" s="658"/>
      <c r="S5" s="674"/>
    </row>
    <row r="6" spans="2:19" ht="33.75" customHeight="1">
      <c r="B6" s="658"/>
      <c r="C6" s="658"/>
      <c r="D6" s="658"/>
      <c r="E6" s="658"/>
      <c r="F6" s="658"/>
      <c r="G6" s="373" t="s">
        <v>647</v>
      </c>
      <c r="H6" s="487" t="s">
        <v>646</v>
      </c>
      <c r="I6" s="487" t="s">
        <v>643</v>
      </c>
      <c r="J6" s="373" t="s">
        <v>645</v>
      </c>
      <c r="K6" s="487" t="s">
        <v>646</v>
      </c>
      <c r="L6" s="487" t="s">
        <v>643</v>
      </c>
      <c r="M6" s="373" t="s">
        <v>645</v>
      </c>
      <c r="N6" s="487" t="s">
        <v>646</v>
      </c>
      <c r="O6" s="487" t="s">
        <v>643</v>
      </c>
      <c r="P6" s="373" t="s">
        <v>645</v>
      </c>
      <c r="Q6" s="487" t="s">
        <v>644</v>
      </c>
      <c r="R6" s="487" t="s">
        <v>643</v>
      </c>
      <c r="S6" s="674"/>
    </row>
    <row r="7" spans="2:19" ht="13.5" customHeight="1">
      <c r="B7" s="356" t="s">
        <v>352</v>
      </c>
      <c r="C7" s="361"/>
      <c r="D7" s="363"/>
      <c r="E7" s="48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500"/>
    </row>
    <row r="8" spans="2:19" ht="13.5" customHeight="1">
      <c r="B8" s="364" t="s">
        <v>411</v>
      </c>
      <c r="C8" s="365">
        <v>62</v>
      </c>
      <c r="D8" s="366" t="s">
        <v>642</v>
      </c>
      <c r="E8" s="370">
        <v>1987</v>
      </c>
      <c r="F8" s="163">
        <v>32442</v>
      </c>
      <c r="G8" s="163">
        <v>10</v>
      </c>
      <c r="H8" s="163">
        <v>38340</v>
      </c>
      <c r="I8" s="163">
        <v>28277</v>
      </c>
      <c r="J8" s="163">
        <v>1</v>
      </c>
      <c r="K8" s="163">
        <v>26500</v>
      </c>
      <c r="L8" s="163">
        <v>19461</v>
      </c>
      <c r="M8" s="163">
        <v>8</v>
      </c>
      <c r="N8" s="163">
        <v>10540</v>
      </c>
      <c r="O8" s="163">
        <v>8638</v>
      </c>
      <c r="P8" s="163">
        <v>1</v>
      </c>
      <c r="Q8" s="163">
        <v>1300</v>
      </c>
      <c r="R8" s="163">
        <v>178</v>
      </c>
      <c r="S8" s="501">
        <v>87.161703963997283</v>
      </c>
    </row>
    <row r="9" spans="2:19" ht="13.5" customHeight="1">
      <c r="B9" s="364"/>
      <c r="C9" s="365">
        <v>63</v>
      </c>
      <c r="D9" s="366" t="s">
        <v>642</v>
      </c>
      <c r="E9" s="370">
        <v>1988</v>
      </c>
      <c r="F9" s="163">
        <v>32341</v>
      </c>
      <c r="G9" s="163">
        <v>9</v>
      </c>
      <c r="H9" s="163">
        <v>38340</v>
      </c>
      <c r="I9" s="163">
        <v>28206</v>
      </c>
      <c r="J9" s="163">
        <v>1</v>
      </c>
      <c r="K9" s="163">
        <v>26500</v>
      </c>
      <c r="L9" s="163">
        <v>19433</v>
      </c>
      <c r="M9" s="163">
        <v>7</v>
      </c>
      <c r="N9" s="163">
        <v>10540</v>
      </c>
      <c r="O9" s="163">
        <v>8622</v>
      </c>
      <c r="P9" s="163">
        <v>1</v>
      </c>
      <c r="Q9" s="163">
        <v>1300</v>
      </c>
      <c r="R9" s="163">
        <v>151</v>
      </c>
      <c r="S9" s="501">
        <v>87.214371849973716</v>
      </c>
    </row>
    <row r="10" spans="2:19" ht="13.5" customHeight="1">
      <c r="B10" s="364" t="s">
        <v>87</v>
      </c>
      <c r="C10" s="365">
        <v>1</v>
      </c>
      <c r="D10" s="366" t="s">
        <v>642</v>
      </c>
      <c r="E10" s="370">
        <v>1989</v>
      </c>
      <c r="F10" s="163">
        <v>32176</v>
      </c>
      <c r="G10" s="163">
        <v>9</v>
      </c>
      <c r="H10" s="163">
        <v>38340</v>
      </c>
      <c r="I10" s="163">
        <v>28080</v>
      </c>
      <c r="J10" s="163">
        <v>1</v>
      </c>
      <c r="K10" s="163">
        <v>26500</v>
      </c>
      <c r="L10" s="163">
        <v>19408</v>
      </c>
      <c r="M10" s="163">
        <v>7</v>
      </c>
      <c r="N10" s="163">
        <v>10540</v>
      </c>
      <c r="O10" s="163">
        <v>8540</v>
      </c>
      <c r="P10" s="163">
        <v>1</v>
      </c>
      <c r="Q10" s="163">
        <v>1300</v>
      </c>
      <c r="R10" s="163">
        <v>132</v>
      </c>
      <c r="S10" s="501">
        <v>87.270014917951272</v>
      </c>
    </row>
    <row r="11" spans="2:19" ht="13.5" customHeight="1">
      <c r="B11" s="364"/>
      <c r="C11" s="365">
        <v>2</v>
      </c>
      <c r="D11" s="366" t="s">
        <v>642</v>
      </c>
      <c r="E11" s="370">
        <v>1990</v>
      </c>
      <c r="F11" s="163">
        <v>31964</v>
      </c>
      <c r="G11" s="163">
        <v>9</v>
      </c>
      <c r="H11" s="163">
        <v>38360</v>
      </c>
      <c r="I11" s="163">
        <v>27971</v>
      </c>
      <c r="J11" s="163">
        <v>1</v>
      </c>
      <c r="K11" s="163">
        <v>26500</v>
      </c>
      <c r="L11" s="163">
        <v>19315</v>
      </c>
      <c r="M11" s="163">
        <v>7</v>
      </c>
      <c r="N11" s="163">
        <v>10560</v>
      </c>
      <c r="O11" s="163">
        <v>8540</v>
      </c>
      <c r="P11" s="163">
        <v>1</v>
      </c>
      <c r="Q11" s="163">
        <v>1300</v>
      </c>
      <c r="R11" s="163">
        <v>116</v>
      </c>
      <c r="S11" s="501">
        <v>87.507821298961332</v>
      </c>
    </row>
    <row r="12" spans="2:19" ht="13.5" customHeight="1">
      <c r="B12" s="364"/>
      <c r="C12" s="365">
        <v>3</v>
      </c>
      <c r="D12" s="366" t="s">
        <v>642</v>
      </c>
      <c r="E12" s="370">
        <v>1991</v>
      </c>
      <c r="F12" s="163">
        <v>31208</v>
      </c>
      <c r="G12" s="163">
        <v>9</v>
      </c>
      <c r="H12" s="163">
        <v>37960</v>
      </c>
      <c r="I12" s="163">
        <v>27709</v>
      </c>
      <c r="J12" s="163">
        <v>1</v>
      </c>
      <c r="K12" s="163">
        <v>26500</v>
      </c>
      <c r="L12" s="163">
        <v>19179</v>
      </c>
      <c r="M12" s="163">
        <v>7</v>
      </c>
      <c r="N12" s="163">
        <v>10160</v>
      </c>
      <c r="O12" s="163">
        <v>8414</v>
      </c>
      <c r="P12" s="163">
        <v>1</v>
      </c>
      <c r="Q12" s="163">
        <v>1300</v>
      </c>
      <c r="R12" s="163">
        <v>116</v>
      </c>
      <c r="S12" s="501">
        <v>88.788131248397846</v>
      </c>
    </row>
    <row r="13" spans="2:19" ht="13.5" customHeight="1">
      <c r="B13" s="364"/>
      <c r="C13" s="365">
        <v>4</v>
      </c>
      <c r="D13" s="366" t="s">
        <v>642</v>
      </c>
      <c r="E13" s="370">
        <v>1992</v>
      </c>
      <c r="F13" s="163">
        <v>30947</v>
      </c>
      <c r="G13" s="163">
        <v>9</v>
      </c>
      <c r="H13" s="163">
        <v>37960</v>
      </c>
      <c r="I13" s="163">
        <v>27433</v>
      </c>
      <c r="J13" s="163">
        <v>1</v>
      </c>
      <c r="K13" s="163">
        <v>26500</v>
      </c>
      <c r="L13" s="163">
        <v>19032</v>
      </c>
      <c r="M13" s="163">
        <v>7</v>
      </c>
      <c r="N13" s="163">
        <v>10160</v>
      </c>
      <c r="O13" s="163">
        <v>8277</v>
      </c>
      <c r="P13" s="163">
        <v>1</v>
      </c>
      <c r="Q13" s="163">
        <v>1300</v>
      </c>
      <c r="R13" s="163">
        <v>124</v>
      </c>
      <c r="S13" s="501">
        <v>88.645102917891876</v>
      </c>
    </row>
    <row r="14" spans="2:19" ht="13.5" customHeight="1">
      <c r="B14" s="364"/>
      <c r="C14" s="365">
        <v>5</v>
      </c>
      <c r="D14" s="366" t="s">
        <v>642</v>
      </c>
      <c r="E14" s="370">
        <v>1993</v>
      </c>
      <c r="F14" s="163">
        <v>30751</v>
      </c>
      <c r="G14" s="163">
        <v>9</v>
      </c>
      <c r="H14" s="163">
        <v>38100</v>
      </c>
      <c r="I14" s="163">
        <v>27378</v>
      </c>
      <c r="J14" s="163">
        <v>1</v>
      </c>
      <c r="K14" s="163">
        <v>26500</v>
      </c>
      <c r="L14" s="163">
        <v>19037</v>
      </c>
      <c r="M14" s="163">
        <v>7</v>
      </c>
      <c r="N14" s="163">
        <v>10300</v>
      </c>
      <c r="O14" s="163">
        <v>8232</v>
      </c>
      <c r="P14" s="163">
        <v>1</v>
      </c>
      <c r="Q14" s="163">
        <v>1300</v>
      </c>
      <c r="R14" s="163">
        <v>109</v>
      </c>
      <c r="S14" s="501">
        <v>89.031251016227117</v>
      </c>
    </row>
    <row r="15" spans="2:19" ht="13.5" customHeight="1">
      <c r="B15" s="364"/>
      <c r="C15" s="365">
        <v>6</v>
      </c>
      <c r="D15" s="366" t="s">
        <v>642</v>
      </c>
      <c r="E15" s="370">
        <v>1994</v>
      </c>
      <c r="F15" s="163">
        <v>30665</v>
      </c>
      <c r="G15" s="163">
        <v>9</v>
      </c>
      <c r="H15" s="163">
        <v>38100</v>
      </c>
      <c r="I15" s="163">
        <v>27495</v>
      </c>
      <c r="J15" s="163">
        <v>1</v>
      </c>
      <c r="K15" s="163">
        <v>26500</v>
      </c>
      <c r="L15" s="163">
        <v>19103</v>
      </c>
      <c r="M15" s="163">
        <v>7</v>
      </c>
      <c r="N15" s="163">
        <v>10300</v>
      </c>
      <c r="O15" s="163">
        <v>8287</v>
      </c>
      <c r="P15" s="163">
        <v>1</v>
      </c>
      <c r="Q15" s="163">
        <v>1300</v>
      </c>
      <c r="R15" s="163">
        <v>105</v>
      </c>
      <c r="S15" s="501">
        <v>89.662481656611774</v>
      </c>
    </row>
    <row r="16" spans="2:19" ht="13.5" customHeight="1">
      <c r="B16" s="364"/>
      <c r="C16" s="365">
        <v>7</v>
      </c>
      <c r="D16" s="366" t="s">
        <v>642</v>
      </c>
      <c r="E16" s="370">
        <v>1995</v>
      </c>
      <c r="F16" s="163">
        <v>30529</v>
      </c>
      <c r="G16" s="163">
        <v>9</v>
      </c>
      <c r="H16" s="163">
        <v>38100</v>
      </c>
      <c r="I16" s="163">
        <v>27430</v>
      </c>
      <c r="J16" s="163">
        <v>1</v>
      </c>
      <c r="K16" s="163">
        <v>26500</v>
      </c>
      <c r="L16" s="163">
        <v>19084</v>
      </c>
      <c r="M16" s="163">
        <v>7</v>
      </c>
      <c r="N16" s="163">
        <v>10300</v>
      </c>
      <c r="O16" s="163">
        <v>8267</v>
      </c>
      <c r="P16" s="163">
        <v>1</v>
      </c>
      <c r="Q16" s="163">
        <v>1300</v>
      </c>
      <c r="R16" s="163">
        <v>79</v>
      </c>
      <c r="S16" s="501">
        <v>89.848996036555405</v>
      </c>
    </row>
    <row r="17" spans="2:19" ht="13.5" customHeight="1">
      <c r="B17" s="364"/>
      <c r="C17" s="365">
        <v>8</v>
      </c>
      <c r="D17" s="366" t="s">
        <v>642</v>
      </c>
      <c r="E17" s="370">
        <v>1996</v>
      </c>
      <c r="F17" s="163">
        <v>30369</v>
      </c>
      <c r="G17" s="163">
        <v>9</v>
      </c>
      <c r="H17" s="163">
        <v>38080</v>
      </c>
      <c r="I17" s="163">
        <v>27409</v>
      </c>
      <c r="J17" s="163">
        <v>1</v>
      </c>
      <c r="K17" s="163">
        <v>26500</v>
      </c>
      <c r="L17" s="163">
        <v>19142</v>
      </c>
      <c r="M17" s="163">
        <v>7</v>
      </c>
      <c r="N17" s="163">
        <v>10280</v>
      </c>
      <c r="O17" s="163">
        <v>8157</v>
      </c>
      <c r="P17" s="163">
        <v>1</v>
      </c>
      <c r="Q17" s="163">
        <v>1300</v>
      </c>
      <c r="R17" s="163">
        <v>110</v>
      </c>
      <c r="S17" s="501">
        <v>90.253218742796932</v>
      </c>
    </row>
    <row r="18" spans="2:19" ht="13.5" customHeight="1">
      <c r="B18" s="364"/>
      <c r="C18" s="365">
        <v>9</v>
      </c>
      <c r="D18" s="366" t="s">
        <v>642</v>
      </c>
      <c r="E18" s="370">
        <v>1997</v>
      </c>
      <c r="F18" s="163">
        <v>30197</v>
      </c>
      <c r="G18" s="163">
        <v>9</v>
      </c>
      <c r="H18" s="163">
        <v>37630</v>
      </c>
      <c r="I18" s="163">
        <v>27483</v>
      </c>
      <c r="J18" s="163">
        <v>1</v>
      </c>
      <c r="K18" s="163">
        <v>26500</v>
      </c>
      <c r="L18" s="163">
        <v>19119</v>
      </c>
      <c r="M18" s="163">
        <v>7</v>
      </c>
      <c r="N18" s="163">
        <v>9830</v>
      </c>
      <c r="O18" s="163">
        <v>8254</v>
      </c>
      <c r="P18" s="163">
        <v>1</v>
      </c>
      <c r="Q18" s="163">
        <v>1300</v>
      </c>
      <c r="R18" s="163">
        <v>110</v>
      </c>
      <c r="S18" s="501">
        <v>91.012352220419245</v>
      </c>
    </row>
    <row r="19" spans="2:19" ht="13.5" customHeight="1">
      <c r="B19" s="364"/>
      <c r="C19" s="365">
        <v>10</v>
      </c>
      <c r="D19" s="366" t="s">
        <v>642</v>
      </c>
      <c r="E19" s="370">
        <v>1998</v>
      </c>
      <c r="F19" s="163">
        <v>30346</v>
      </c>
      <c r="G19" s="163">
        <v>9</v>
      </c>
      <c r="H19" s="163">
        <v>37630</v>
      </c>
      <c r="I19" s="163">
        <v>27306</v>
      </c>
      <c r="J19" s="163">
        <v>1</v>
      </c>
      <c r="K19" s="163">
        <v>26500</v>
      </c>
      <c r="L19" s="163">
        <v>19081</v>
      </c>
      <c r="M19" s="163">
        <v>7</v>
      </c>
      <c r="N19" s="163">
        <v>9830</v>
      </c>
      <c r="O19" s="163">
        <v>8115</v>
      </c>
      <c r="P19" s="163">
        <v>1</v>
      </c>
      <c r="Q19" s="163">
        <v>1300</v>
      </c>
      <c r="R19" s="163">
        <v>110</v>
      </c>
      <c r="S19" s="501">
        <v>89.982205232979638</v>
      </c>
    </row>
    <row r="20" spans="2:19" ht="13.5" customHeight="1">
      <c r="B20" s="364"/>
      <c r="C20" s="365">
        <v>11</v>
      </c>
      <c r="D20" s="366" t="s">
        <v>642</v>
      </c>
      <c r="E20" s="370">
        <v>1999</v>
      </c>
      <c r="F20" s="163">
        <v>30063</v>
      </c>
      <c r="G20" s="163">
        <v>9</v>
      </c>
      <c r="H20" s="163">
        <v>37630</v>
      </c>
      <c r="I20" s="163">
        <v>27247</v>
      </c>
      <c r="J20" s="163">
        <v>1</v>
      </c>
      <c r="K20" s="163">
        <v>26500</v>
      </c>
      <c r="L20" s="163">
        <v>18965</v>
      </c>
      <c r="M20" s="163">
        <v>7</v>
      </c>
      <c r="N20" s="163">
        <v>9830</v>
      </c>
      <c r="O20" s="163">
        <v>8177</v>
      </c>
      <c r="P20" s="163">
        <v>1</v>
      </c>
      <c r="Q20" s="163">
        <v>1300</v>
      </c>
      <c r="R20" s="163">
        <v>105</v>
      </c>
      <c r="S20" s="501">
        <v>90.633004024881075</v>
      </c>
    </row>
    <row r="21" spans="2:19" ht="13.5" customHeight="1">
      <c r="B21" s="364"/>
      <c r="C21" s="365">
        <v>12</v>
      </c>
      <c r="D21" s="366" t="s">
        <v>642</v>
      </c>
      <c r="E21" s="370">
        <v>2000</v>
      </c>
      <c r="F21" s="163">
        <v>29768</v>
      </c>
      <c r="G21" s="163">
        <v>8</v>
      </c>
      <c r="H21" s="163">
        <v>36330</v>
      </c>
      <c r="I21" s="163">
        <v>26394</v>
      </c>
      <c r="J21" s="163">
        <v>1</v>
      </c>
      <c r="K21" s="163">
        <v>26500</v>
      </c>
      <c r="L21" s="163">
        <v>18394</v>
      </c>
      <c r="M21" s="163">
        <v>7</v>
      </c>
      <c r="N21" s="163">
        <v>9830</v>
      </c>
      <c r="O21" s="163">
        <v>8000</v>
      </c>
      <c r="P21" s="163" t="s">
        <v>188</v>
      </c>
      <c r="Q21" s="163" t="s">
        <v>188</v>
      </c>
      <c r="R21" s="163" t="s">
        <v>188</v>
      </c>
      <c r="S21" s="501">
        <v>88.66568126847622</v>
      </c>
    </row>
    <row r="22" spans="2:19" ht="13.5" customHeight="1">
      <c r="B22" s="364"/>
      <c r="C22" s="365">
        <v>13</v>
      </c>
      <c r="D22" s="366" t="s">
        <v>642</v>
      </c>
      <c r="E22" s="370">
        <v>2001</v>
      </c>
      <c r="F22" s="195">
        <v>29108</v>
      </c>
      <c r="G22" s="163">
        <v>8</v>
      </c>
      <c r="H22" s="163">
        <v>36330</v>
      </c>
      <c r="I22" s="163">
        <v>26710</v>
      </c>
      <c r="J22" s="163">
        <v>1</v>
      </c>
      <c r="K22" s="163">
        <v>26500</v>
      </c>
      <c r="L22" s="163">
        <v>18656</v>
      </c>
      <c r="M22" s="163">
        <v>7</v>
      </c>
      <c r="N22" s="163">
        <v>9830</v>
      </c>
      <c r="O22" s="163">
        <v>8054</v>
      </c>
      <c r="P22" s="163" t="s">
        <v>188</v>
      </c>
      <c r="Q22" s="163" t="s">
        <v>188</v>
      </c>
      <c r="R22" s="163" t="s">
        <v>188</v>
      </c>
      <c r="S22" s="501">
        <v>91.761714992441938</v>
      </c>
    </row>
    <row r="23" spans="2:19" ht="13.5" customHeight="1">
      <c r="B23" s="364"/>
      <c r="C23" s="365">
        <v>14</v>
      </c>
      <c r="D23" s="366" t="s">
        <v>642</v>
      </c>
      <c r="E23" s="370">
        <v>2002</v>
      </c>
      <c r="F23" s="195">
        <v>28737</v>
      </c>
      <c r="G23" s="163">
        <v>8</v>
      </c>
      <c r="H23" s="163">
        <v>36330</v>
      </c>
      <c r="I23" s="163">
        <v>26307</v>
      </c>
      <c r="J23" s="163">
        <v>1</v>
      </c>
      <c r="K23" s="163">
        <v>26500</v>
      </c>
      <c r="L23" s="163">
        <v>18397</v>
      </c>
      <c r="M23" s="163">
        <v>7</v>
      </c>
      <c r="N23" s="163">
        <v>9830</v>
      </c>
      <c r="O23" s="163">
        <v>7910</v>
      </c>
      <c r="P23" s="163" t="s">
        <v>188</v>
      </c>
      <c r="Q23" s="163" t="s">
        <v>188</v>
      </c>
      <c r="R23" s="163" t="s">
        <v>188</v>
      </c>
      <c r="S23" s="501">
        <v>91.544002505480734</v>
      </c>
    </row>
    <row r="24" spans="2:19" ht="13.5" customHeight="1">
      <c r="B24" s="364"/>
      <c r="C24" s="365">
        <v>15</v>
      </c>
      <c r="D24" s="366" t="s">
        <v>642</v>
      </c>
      <c r="E24" s="370">
        <v>2003</v>
      </c>
      <c r="F24" s="195">
        <v>28523</v>
      </c>
      <c r="G24" s="163">
        <v>6</v>
      </c>
      <c r="H24" s="163">
        <v>28782</v>
      </c>
      <c r="I24" s="163">
        <v>26097</v>
      </c>
      <c r="J24" s="163">
        <v>1</v>
      </c>
      <c r="K24" s="163">
        <v>20000</v>
      </c>
      <c r="L24" s="163">
        <v>18804</v>
      </c>
      <c r="M24" s="163">
        <v>4</v>
      </c>
      <c r="N24" s="163">
        <v>8360</v>
      </c>
      <c r="O24" s="163">
        <v>6873</v>
      </c>
      <c r="P24" s="163">
        <v>1</v>
      </c>
      <c r="Q24" s="163">
        <v>422</v>
      </c>
      <c r="R24" s="163">
        <v>420</v>
      </c>
      <c r="S24" s="501">
        <v>91.494583318725248</v>
      </c>
    </row>
    <row r="25" spans="2:19" ht="13.5" customHeight="1">
      <c r="B25" s="364"/>
      <c r="C25" s="365">
        <v>16</v>
      </c>
      <c r="D25" s="366" t="s">
        <v>642</v>
      </c>
      <c r="E25" s="370">
        <v>2004</v>
      </c>
      <c r="F25" s="195">
        <v>28204</v>
      </c>
      <c r="G25" s="163">
        <v>7</v>
      </c>
      <c r="H25" s="163">
        <v>28782</v>
      </c>
      <c r="I25" s="163">
        <v>26127</v>
      </c>
      <c r="J25" s="163">
        <v>1</v>
      </c>
      <c r="K25" s="163">
        <v>20000</v>
      </c>
      <c r="L25" s="163">
        <v>19097</v>
      </c>
      <c r="M25" s="163">
        <v>4</v>
      </c>
      <c r="N25" s="163">
        <v>8360</v>
      </c>
      <c r="O25" s="163">
        <v>6750</v>
      </c>
      <c r="P25" s="163">
        <v>2</v>
      </c>
      <c r="Q25" s="163">
        <v>422</v>
      </c>
      <c r="R25" s="163">
        <v>280</v>
      </c>
      <c r="S25" s="501">
        <v>92.635796340944538</v>
      </c>
    </row>
    <row r="26" spans="2:19" ht="13.5" customHeight="1">
      <c r="B26" s="364"/>
      <c r="C26" s="365">
        <v>17</v>
      </c>
      <c r="D26" s="366" t="s">
        <v>642</v>
      </c>
      <c r="E26" s="370">
        <v>2005</v>
      </c>
      <c r="F26" s="195">
        <v>27877</v>
      </c>
      <c r="G26" s="163">
        <v>9</v>
      </c>
      <c r="H26" s="163">
        <v>28941</v>
      </c>
      <c r="I26" s="163">
        <v>25896</v>
      </c>
      <c r="J26" s="163">
        <v>1</v>
      </c>
      <c r="K26" s="163">
        <v>20000</v>
      </c>
      <c r="L26" s="163">
        <v>18872</v>
      </c>
      <c r="M26" s="163">
        <v>4</v>
      </c>
      <c r="N26" s="163">
        <v>8360</v>
      </c>
      <c r="O26" s="163">
        <v>6646</v>
      </c>
      <c r="P26" s="163">
        <v>4</v>
      </c>
      <c r="Q26" s="163">
        <v>581</v>
      </c>
      <c r="R26" s="163">
        <v>378</v>
      </c>
      <c r="S26" s="501">
        <v>92.893783405674938</v>
      </c>
    </row>
    <row r="27" spans="2:19" ht="13.5" customHeight="1">
      <c r="B27" s="364"/>
      <c r="C27" s="365">
        <v>18</v>
      </c>
      <c r="D27" s="366" t="s">
        <v>642</v>
      </c>
      <c r="E27" s="370">
        <v>2006</v>
      </c>
      <c r="F27" s="195">
        <v>27481</v>
      </c>
      <c r="G27" s="163">
        <v>9</v>
      </c>
      <c r="H27" s="163">
        <v>28941</v>
      </c>
      <c r="I27" s="163">
        <v>25706</v>
      </c>
      <c r="J27" s="163">
        <v>1</v>
      </c>
      <c r="K27" s="163">
        <v>20000</v>
      </c>
      <c r="L27" s="163">
        <v>18761</v>
      </c>
      <c r="M27" s="163">
        <v>4</v>
      </c>
      <c r="N27" s="163">
        <v>8360</v>
      </c>
      <c r="O27" s="163">
        <v>6561</v>
      </c>
      <c r="P27" s="163">
        <v>4</v>
      </c>
      <c r="Q27" s="163">
        <v>581</v>
      </c>
      <c r="R27" s="163">
        <v>384</v>
      </c>
      <c r="S27" s="501">
        <v>93.5</v>
      </c>
    </row>
    <row r="28" spans="2:19">
      <c r="B28" s="364"/>
      <c r="C28" s="365">
        <v>19</v>
      </c>
      <c r="D28" s="366" t="s">
        <v>642</v>
      </c>
      <c r="E28" s="370">
        <v>2007</v>
      </c>
      <c r="F28" s="195">
        <v>27154</v>
      </c>
      <c r="G28" s="163">
        <v>9</v>
      </c>
      <c r="H28" s="163">
        <v>28601</v>
      </c>
      <c r="I28" s="163">
        <v>25578</v>
      </c>
      <c r="J28" s="163">
        <v>1</v>
      </c>
      <c r="K28" s="163">
        <v>20000</v>
      </c>
      <c r="L28" s="163">
        <v>18816</v>
      </c>
      <c r="M28" s="163">
        <v>4</v>
      </c>
      <c r="N28" s="163">
        <v>8020</v>
      </c>
      <c r="O28" s="163">
        <v>6378</v>
      </c>
      <c r="P28" s="163">
        <v>4</v>
      </c>
      <c r="Q28" s="163">
        <v>581</v>
      </c>
      <c r="R28" s="163">
        <v>384</v>
      </c>
      <c r="S28" s="501">
        <v>94.196066877808065</v>
      </c>
    </row>
    <row r="29" spans="2:19">
      <c r="B29" s="364"/>
      <c r="C29" s="365">
        <v>20</v>
      </c>
      <c r="D29" s="366" t="s">
        <v>642</v>
      </c>
      <c r="E29" s="370">
        <v>2008</v>
      </c>
      <c r="F29" s="195">
        <v>26641</v>
      </c>
      <c r="G29" s="163">
        <v>9</v>
      </c>
      <c r="H29" s="163">
        <v>26241</v>
      </c>
      <c r="I29" s="163">
        <v>25343</v>
      </c>
      <c r="J29" s="163">
        <v>1</v>
      </c>
      <c r="K29" s="163">
        <v>18800</v>
      </c>
      <c r="L29" s="163">
        <v>18762</v>
      </c>
      <c r="M29" s="163">
        <v>4</v>
      </c>
      <c r="N29" s="163">
        <v>6860</v>
      </c>
      <c r="O29" s="163">
        <v>6230</v>
      </c>
      <c r="P29" s="163">
        <v>4</v>
      </c>
      <c r="Q29" s="163">
        <v>581</v>
      </c>
      <c r="R29" s="163">
        <v>351</v>
      </c>
      <c r="S29" s="501">
        <v>95.127810517623217</v>
      </c>
    </row>
    <row r="30" spans="2:19">
      <c r="B30" s="364"/>
      <c r="C30" s="365">
        <v>21</v>
      </c>
      <c r="D30" s="366" t="s">
        <v>642</v>
      </c>
      <c r="E30" s="370">
        <v>2009</v>
      </c>
      <c r="F30" s="195">
        <v>26200</v>
      </c>
      <c r="G30" s="163">
        <v>9</v>
      </c>
      <c r="H30" s="163">
        <v>26241</v>
      </c>
      <c r="I30" s="163">
        <v>24845</v>
      </c>
      <c r="J30" s="163">
        <v>1</v>
      </c>
      <c r="K30" s="163">
        <v>18800</v>
      </c>
      <c r="L30" s="163">
        <v>18435</v>
      </c>
      <c r="M30" s="163">
        <v>4</v>
      </c>
      <c r="N30" s="163">
        <v>6860</v>
      </c>
      <c r="O30" s="163">
        <v>6159</v>
      </c>
      <c r="P30" s="163">
        <v>4</v>
      </c>
      <c r="Q30" s="163">
        <v>581</v>
      </c>
      <c r="R30" s="163">
        <v>251</v>
      </c>
      <c r="S30" s="501">
        <v>94.828244274809165</v>
      </c>
    </row>
    <row r="31" spans="2:19">
      <c r="B31" s="364"/>
      <c r="C31" s="365">
        <v>22</v>
      </c>
      <c r="D31" s="366" t="s">
        <v>642</v>
      </c>
      <c r="E31" s="370">
        <v>2010</v>
      </c>
      <c r="F31" s="195">
        <v>25749</v>
      </c>
      <c r="G31" s="163">
        <v>9</v>
      </c>
      <c r="H31" s="163">
        <v>26241</v>
      </c>
      <c r="I31" s="163">
        <v>24503</v>
      </c>
      <c r="J31" s="163">
        <v>1</v>
      </c>
      <c r="K31" s="163">
        <v>18800</v>
      </c>
      <c r="L31" s="163">
        <v>18159</v>
      </c>
      <c r="M31" s="163">
        <v>4</v>
      </c>
      <c r="N31" s="163">
        <v>6860</v>
      </c>
      <c r="O31" s="163">
        <v>6099</v>
      </c>
      <c r="P31" s="163">
        <v>4</v>
      </c>
      <c r="Q31" s="163">
        <v>581</v>
      </c>
      <c r="R31" s="163">
        <v>245</v>
      </c>
      <c r="S31" s="501">
        <v>95.2</v>
      </c>
    </row>
    <row r="32" spans="2:19">
      <c r="B32" s="364"/>
      <c r="C32" s="365">
        <v>23</v>
      </c>
      <c r="D32" s="366" t="s">
        <v>641</v>
      </c>
      <c r="E32" s="370">
        <v>2011</v>
      </c>
      <c r="F32" s="195">
        <v>25475</v>
      </c>
      <c r="G32" s="163">
        <v>9</v>
      </c>
      <c r="H32" s="163">
        <v>26142</v>
      </c>
      <c r="I32" s="163">
        <v>24265</v>
      </c>
      <c r="J32" s="163">
        <v>1</v>
      </c>
      <c r="K32" s="163">
        <v>18823</v>
      </c>
      <c r="L32" s="163">
        <v>18032</v>
      </c>
      <c r="M32" s="163">
        <v>4</v>
      </c>
      <c r="N32" s="163">
        <v>6910</v>
      </c>
      <c r="O32" s="163">
        <v>5975</v>
      </c>
      <c r="P32" s="163">
        <v>4</v>
      </c>
      <c r="Q32" s="163">
        <v>409</v>
      </c>
      <c r="R32" s="163">
        <v>258</v>
      </c>
      <c r="S32" s="501">
        <v>95.3</v>
      </c>
    </row>
    <row r="33" spans="2:19">
      <c r="B33" s="364"/>
      <c r="C33" s="365">
        <v>24</v>
      </c>
      <c r="D33" s="366" t="s">
        <v>642</v>
      </c>
      <c r="E33" s="370">
        <v>2012</v>
      </c>
      <c r="F33" s="195">
        <v>25112</v>
      </c>
      <c r="G33" s="163">
        <v>9</v>
      </c>
      <c r="H33" s="163">
        <v>26142</v>
      </c>
      <c r="I33" s="163">
        <v>24003</v>
      </c>
      <c r="J33" s="163">
        <v>1</v>
      </c>
      <c r="K33" s="163">
        <v>18823</v>
      </c>
      <c r="L33" s="163">
        <v>17829</v>
      </c>
      <c r="M33" s="163">
        <v>4</v>
      </c>
      <c r="N33" s="163">
        <v>6910</v>
      </c>
      <c r="O33" s="163">
        <v>5911</v>
      </c>
      <c r="P33" s="163">
        <v>4</v>
      </c>
      <c r="Q33" s="163">
        <v>409</v>
      </c>
      <c r="R33" s="163">
        <v>263</v>
      </c>
      <c r="S33" s="501">
        <v>95.6</v>
      </c>
    </row>
    <row r="34" spans="2:19">
      <c r="B34" s="364"/>
      <c r="C34" s="365">
        <v>25</v>
      </c>
      <c r="D34" s="366" t="s">
        <v>641</v>
      </c>
      <c r="E34" s="370">
        <v>2013</v>
      </c>
      <c r="F34" s="195">
        <v>24806</v>
      </c>
      <c r="G34" s="163">
        <v>9</v>
      </c>
      <c r="H34" s="163">
        <v>26362</v>
      </c>
      <c r="I34" s="163">
        <v>23601</v>
      </c>
      <c r="J34" s="163">
        <v>1</v>
      </c>
      <c r="K34" s="163">
        <v>18823</v>
      </c>
      <c r="L34" s="163">
        <v>17659</v>
      </c>
      <c r="M34" s="163">
        <v>4</v>
      </c>
      <c r="N34" s="163">
        <v>7380</v>
      </c>
      <c r="O34" s="163">
        <v>5836</v>
      </c>
      <c r="P34" s="163">
        <v>3</v>
      </c>
      <c r="Q34" s="163">
        <v>159</v>
      </c>
      <c r="R34" s="163">
        <v>106</v>
      </c>
      <c r="S34" s="501">
        <v>95.1</v>
      </c>
    </row>
    <row r="35" spans="2:19">
      <c r="B35" s="364"/>
      <c r="C35" s="365">
        <v>26</v>
      </c>
      <c r="D35" s="366" t="s">
        <v>641</v>
      </c>
      <c r="E35" s="370">
        <v>2014</v>
      </c>
      <c r="F35" s="195">
        <v>24428</v>
      </c>
      <c r="G35" s="163">
        <v>8</v>
      </c>
      <c r="H35" s="163">
        <v>25962</v>
      </c>
      <c r="I35" s="163">
        <v>23465</v>
      </c>
      <c r="J35" s="163">
        <v>1</v>
      </c>
      <c r="K35" s="163">
        <v>18823</v>
      </c>
      <c r="L35" s="163">
        <v>17458</v>
      </c>
      <c r="M35" s="163">
        <v>3</v>
      </c>
      <c r="N35" s="163">
        <v>6730</v>
      </c>
      <c r="O35" s="163">
        <v>5683</v>
      </c>
      <c r="P35" s="163">
        <v>4</v>
      </c>
      <c r="Q35" s="163">
        <v>409</v>
      </c>
      <c r="R35" s="163">
        <v>324</v>
      </c>
      <c r="S35" s="501">
        <v>96.1</v>
      </c>
    </row>
    <row r="36" spans="2:19">
      <c r="B36" s="364"/>
      <c r="C36" s="365">
        <v>27</v>
      </c>
      <c r="D36" s="366" t="s">
        <v>641</v>
      </c>
      <c r="E36" s="370">
        <v>2015</v>
      </c>
      <c r="F36" s="195">
        <v>24197</v>
      </c>
      <c r="G36" s="163">
        <v>8</v>
      </c>
      <c r="H36" s="163">
        <v>25939</v>
      </c>
      <c r="I36" s="163">
        <v>23361</v>
      </c>
      <c r="J36" s="163">
        <v>1</v>
      </c>
      <c r="K36" s="163">
        <v>18800</v>
      </c>
      <c r="L36" s="163">
        <v>17476</v>
      </c>
      <c r="M36" s="163">
        <v>3</v>
      </c>
      <c r="N36" s="163">
        <v>6730</v>
      </c>
      <c r="O36" s="163">
        <v>5557</v>
      </c>
      <c r="P36" s="163">
        <v>4</v>
      </c>
      <c r="Q36" s="163">
        <v>409</v>
      </c>
      <c r="R36" s="163">
        <v>328</v>
      </c>
      <c r="S36" s="501">
        <v>96.5</v>
      </c>
    </row>
    <row r="37" spans="2:19">
      <c r="B37" s="364"/>
      <c r="C37" s="365">
        <v>28</v>
      </c>
      <c r="D37" s="366" t="s">
        <v>642</v>
      </c>
      <c r="E37" s="370">
        <v>2016</v>
      </c>
      <c r="F37" s="195">
        <v>24204</v>
      </c>
      <c r="G37" s="163">
        <v>8</v>
      </c>
      <c r="H37" s="163">
        <v>26062</v>
      </c>
      <c r="I37" s="163">
        <v>23193</v>
      </c>
      <c r="J37" s="163">
        <v>1</v>
      </c>
      <c r="K37" s="163">
        <v>18823</v>
      </c>
      <c r="L37" s="163">
        <v>17259</v>
      </c>
      <c r="M37" s="163">
        <v>3</v>
      </c>
      <c r="N37" s="163">
        <v>6730</v>
      </c>
      <c r="O37" s="163">
        <v>5502</v>
      </c>
      <c r="P37" s="163">
        <v>4</v>
      </c>
      <c r="Q37" s="163">
        <v>509</v>
      </c>
      <c r="R37" s="163">
        <v>432</v>
      </c>
      <c r="S37" s="501">
        <v>95.8</v>
      </c>
    </row>
    <row r="38" spans="2:19">
      <c r="B38" s="364"/>
      <c r="C38" s="365">
        <v>29</v>
      </c>
      <c r="D38" s="366" t="s">
        <v>641</v>
      </c>
      <c r="E38" s="370">
        <v>2017</v>
      </c>
      <c r="F38" s="195">
        <v>23888</v>
      </c>
      <c r="G38" s="163">
        <v>8</v>
      </c>
      <c r="H38" s="163">
        <v>26049</v>
      </c>
      <c r="I38" s="163">
        <v>22909</v>
      </c>
      <c r="J38" s="163">
        <v>1</v>
      </c>
      <c r="K38" s="163">
        <v>18810</v>
      </c>
      <c r="L38" s="163">
        <v>17046</v>
      </c>
      <c r="M38" s="163">
        <v>3</v>
      </c>
      <c r="N38" s="163">
        <v>6730</v>
      </c>
      <c r="O38" s="163">
        <v>5397</v>
      </c>
      <c r="P38" s="163">
        <v>4</v>
      </c>
      <c r="Q38" s="163">
        <v>509</v>
      </c>
      <c r="R38" s="163">
        <v>466</v>
      </c>
      <c r="S38" s="501">
        <v>95.9</v>
      </c>
    </row>
    <row r="39" spans="2:19">
      <c r="B39" s="364"/>
      <c r="C39" s="365">
        <v>30</v>
      </c>
      <c r="D39" s="366" t="s">
        <v>641</v>
      </c>
      <c r="E39" s="370">
        <v>2018</v>
      </c>
      <c r="F39" s="195">
        <v>23591</v>
      </c>
      <c r="G39" s="163">
        <v>3</v>
      </c>
      <c r="H39" s="163">
        <v>22673</v>
      </c>
      <c r="I39" s="163">
        <v>22615</v>
      </c>
      <c r="J39" s="163">
        <v>1</v>
      </c>
      <c r="K39" s="163">
        <v>22273</v>
      </c>
      <c r="L39" s="163">
        <v>22300</v>
      </c>
      <c r="M39" s="163" t="s">
        <v>188</v>
      </c>
      <c r="N39" s="163" t="s">
        <v>188</v>
      </c>
      <c r="O39" s="163" t="s">
        <v>188</v>
      </c>
      <c r="P39" s="163">
        <v>2</v>
      </c>
      <c r="Q39" s="163">
        <v>400</v>
      </c>
      <c r="R39" s="163">
        <v>315</v>
      </c>
      <c r="S39" s="501">
        <v>95.9</v>
      </c>
    </row>
    <row r="40" spans="2:19">
      <c r="B40" s="364"/>
      <c r="C40" s="365">
        <v>31</v>
      </c>
      <c r="D40" s="366" t="s">
        <v>641</v>
      </c>
      <c r="E40" s="370">
        <v>2019</v>
      </c>
      <c r="F40" s="170">
        <v>23316</v>
      </c>
      <c r="G40" s="502">
        <v>3</v>
      </c>
      <c r="H40" s="502">
        <v>22673</v>
      </c>
      <c r="I40" s="502">
        <v>22326</v>
      </c>
      <c r="J40" s="502">
        <v>1</v>
      </c>
      <c r="K40" s="502">
        <v>22273</v>
      </c>
      <c r="L40" s="502">
        <v>22010</v>
      </c>
      <c r="M40" s="502" t="s">
        <v>188</v>
      </c>
      <c r="N40" s="502" t="s">
        <v>188</v>
      </c>
      <c r="O40" s="502" t="s">
        <v>188</v>
      </c>
      <c r="P40" s="502">
        <v>2</v>
      </c>
      <c r="Q40" s="502">
        <v>400</v>
      </c>
      <c r="R40" s="502">
        <v>316</v>
      </c>
      <c r="S40" s="501">
        <v>95.8</v>
      </c>
    </row>
    <row r="41" spans="2:19">
      <c r="B41" s="364" t="s">
        <v>86</v>
      </c>
      <c r="C41" s="365">
        <v>2</v>
      </c>
      <c r="D41" s="366" t="s">
        <v>641</v>
      </c>
      <c r="E41" s="370">
        <v>2020</v>
      </c>
      <c r="F41" s="494">
        <v>23124</v>
      </c>
      <c r="G41" s="493">
        <v>3</v>
      </c>
      <c r="H41" s="493">
        <v>22673</v>
      </c>
      <c r="I41" s="493">
        <v>22170</v>
      </c>
      <c r="J41" s="493">
        <v>1</v>
      </c>
      <c r="K41" s="493">
        <v>22273</v>
      </c>
      <c r="L41" s="503">
        <v>21861</v>
      </c>
      <c r="M41" s="493" t="s">
        <v>188</v>
      </c>
      <c r="N41" s="493" t="s">
        <v>188</v>
      </c>
      <c r="O41" s="493" t="s">
        <v>188</v>
      </c>
      <c r="P41" s="493">
        <v>2</v>
      </c>
      <c r="Q41" s="493">
        <v>400</v>
      </c>
      <c r="R41" s="493">
        <v>309</v>
      </c>
      <c r="S41" s="504">
        <v>95.9</v>
      </c>
    </row>
    <row r="42" spans="2:19">
      <c r="B42" s="364"/>
      <c r="C42" s="365">
        <v>3</v>
      </c>
      <c r="D42" s="366" t="s">
        <v>641</v>
      </c>
      <c r="E42" s="370">
        <v>2021</v>
      </c>
      <c r="F42" s="494">
        <v>22659</v>
      </c>
      <c r="G42" s="493">
        <v>3</v>
      </c>
      <c r="H42" s="493">
        <v>22673</v>
      </c>
      <c r="I42" s="493">
        <v>21810</v>
      </c>
      <c r="J42" s="493">
        <v>1</v>
      </c>
      <c r="K42" s="493">
        <v>22273</v>
      </c>
      <c r="L42" s="503">
        <v>21493</v>
      </c>
      <c r="M42" s="493" t="s">
        <v>188</v>
      </c>
      <c r="N42" s="493" t="s">
        <v>188</v>
      </c>
      <c r="O42" s="493" t="s">
        <v>188</v>
      </c>
      <c r="P42" s="493">
        <v>2</v>
      </c>
      <c r="Q42" s="493">
        <v>400</v>
      </c>
      <c r="R42" s="493">
        <v>317</v>
      </c>
      <c r="S42" s="504">
        <v>96.3</v>
      </c>
    </row>
    <row r="43" spans="2:19">
      <c r="B43" s="364"/>
      <c r="C43" s="365">
        <v>4</v>
      </c>
      <c r="D43" s="366" t="s">
        <v>641</v>
      </c>
      <c r="E43" s="370">
        <v>2022</v>
      </c>
      <c r="F43" s="494">
        <v>22125</v>
      </c>
      <c r="G43" s="493">
        <v>3</v>
      </c>
      <c r="H43" s="493">
        <v>22673</v>
      </c>
      <c r="I43" s="493">
        <v>21362</v>
      </c>
      <c r="J43" s="493">
        <v>1</v>
      </c>
      <c r="K43" s="493">
        <v>22273</v>
      </c>
      <c r="L43" s="503">
        <v>21051</v>
      </c>
      <c r="M43" s="493" t="s">
        <v>412</v>
      </c>
      <c r="N43" s="493" t="s">
        <v>412</v>
      </c>
      <c r="O43" s="493" t="s">
        <v>412</v>
      </c>
      <c r="P43" s="493">
        <v>2</v>
      </c>
      <c r="Q43" s="493">
        <v>400</v>
      </c>
      <c r="R43" s="493">
        <v>311</v>
      </c>
      <c r="S43" s="504">
        <v>96.6</v>
      </c>
    </row>
    <row r="44" spans="2:19">
      <c r="B44" s="364"/>
      <c r="C44" s="365">
        <v>5</v>
      </c>
      <c r="D44" s="366" t="s">
        <v>641</v>
      </c>
      <c r="E44" s="370">
        <v>2023</v>
      </c>
      <c r="F44" s="494">
        <v>21739</v>
      </c>
      <c r="G44" s="493">
        <v>3</v>
      </c>
      <c r="H44" s="493">
        <v>22673</v>
      </c>
      <c r="I44" s="493">
        <v>20940</v>
      </c>
      <c r="J44" s="493">
        <v>1</v>
      </c>
      <c r="K44" s="493">
        <v>22273</v>
      </c>
      <c r="L44" s="503">
        <v>20660</v>
      </c>
      <c r="M44" s="493" t="s">
        <v>412</v>
      </c>
      <c r="N44" s="493" t="s">
        <v>412</v>
      </c>
      <c r="O44" s="493" t="s">
        <v>412</v>
      </c>
      <c r="P44" s="493">
        <v>2</v>
      </c>
      <c r="Q44" s="493">
        <v>400</v>
      </c>
      <c r="R44" s="493">
        <v>280</v>
      </c>
      <c r="S44" s="504">
        <v>96.3</v>
      </c>
    </row>
    <row r="45" spans="2:19">
      <c r="B45" s="364"/>
      <c r="C45" s="365">
        <v>6</v>
      </c>
      <c r="D45" s="366" t="s">
        <v>642</v>
      </c>
      <c r="E45" s="370">
        <v>2024</v>
      </c>
      <c r="F45" s="494">
        <v>21268</v>
      </c>
      <c r="G45" s="493">
        <v>3</v>
      </c>
      <c r="H45" s="493">
        <v>22673</v>
      </c>
      <c r="I45" s="493">
        <v>20597</v>
      </c>
      <c r="J45" s="493">
        <v>1</v>
      </c>
      <c r="K45" s="493">
        <v>22273</v>
      </c>
      <c r="L45" s="503">
        <v>20317</v>
      </c>
      <c r="M45" s="493" t="s">
        <v>412</v>
      </c>
      <c r="N45" s="493" t="s">
        <v>412</v>
      </c>
      <c r="O45" s="493" t="s">
        <v>412</v>
      </c>
      <c r="P45" s="493">
        <v>2</v>
      </c>
      <c r="Q45" s="493">
        <v>400</v>
      </c>
      <c r="R45" s="493">
        <v>280</v>
      </c>
      <c r="S45" s="504">
        <v>96.8</v>
      </c>
    </row>
    <row r="46" spans="2:19">
      <c r="B46" s="364"/>
      <c r="D46" s="366"/>
      <c r="E46" s="371"/>
      <c r="F46" s="505"/>
      <c r="G46" s="506"/>
      <c r="H46" s="506"/>
      <c r="I46" s="506"/>
      <c r="J46" s="506"/>
      <c r="K46" s="506"/>
      <c r="L46" s="507"/>
      <c r="M46" s="506"/>
      <c r="N46" s="506"/>
      <c r="O46" s="506"/>
      <c r="P46" s="506"/>
      <c r="Q46" s="506"/>
      <c r="R46" s="506"/>
      <c r="S46" s="508"/>
    </row>
    <row r="47" spans="2:19">
      <c r="B47" s="351" t="s">
        <v>351</v>
      </c>
      <c r="C47" s="362"/>
      <c r="D47" s="363"/>
      <c r="E47" s="370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501"/>
    </row>
    <row r="48" spans="2:19">
      <c r="B48" s="364" t="s">
        <v>411</v>
      </c>
      <c r="C48" s="365">
        <v>62</v>
      </c>
      <c r="D48" s="366" t="s">
        <v>642</v>
      </c>
      <c r="E48" s="370">
        <v>1987</v>
      </c>
      <c r="F48" s="163">
        <v>791700</v>
      </c>
      <c r="G48" s="163">
        <v>232</v>
      </c>
      <c r="H48" s="163">
        <v>827361</v>
      </c>
      <c r="I48" s="163">
        <v>702673</v>
      </c>
      <c r="J48" s="163">
        <v>23</v>
      </c>
      <c r="K48" s="163">
        <v>593295</v>
      </c>
      <c r="L48" s="163">
        <v>506651</v>
      </c>
      <c r="M48" s="163">
        <v>204</v>
      </c>
      <c r="N48" s="163">
        <v>231428</v>
      </c>
      <c r="O48" s="163">
        <v>195056</v>
      </c>
      <c r="P48" s="163">
        <v>5</v>
      </c>
      <c r="Q48" s="163">
        <v>2638</v>
      </c>
      <c r="R48" s="163">
        <v>966</v>
      </c>
      <c r="S48" s="501">
        <v>88.8</v>
      </c>
    </row>
    <row r="49" spans="2:19">
      <c r="B49" s="364"/>
      <c r="C49" s="365">
        <v>63</v>
      </c>
      <c r="D49" s="366" t="s">
        <v>642</v>
      </c>
      <c r="E49" s="370">
        <v>1988</v>
      </c>
      <c r="F49" s="163">
        <v>790311</v>
      </c>
      <c r="G49" s="163">
        <v>228</v>
      </c>
      <c r="H49" s="163">
        <v>826315</v>
      </c>
      <c r="I49" s="163">
        <v>703943</v>
      </c>
      <c r="J49" s="163">
        <v>24</v>
      </c>
      <c r="K49" s="163">
        <v>592035</v>
      </c>
      <c r="L49" s="163">
        <v>508353</v>
      </c>
      <c r="M49" s="163">
        <v>199</v>
      </c>
      <c r="N49" s="163">
        <v>231637</v>
      </c>
      <c r="O49" s="163">
        <v>194634</v>
      </c>
      <c r="P49" s="163">
        <v>5</v>
      </c>
      <c r="Q49" s="163">
        <v>2643</v>
      </c>
      <c r="R49" s="163">
        <v>956</v>
      </c>
      <c r="S49" s="501">
        <v>89.1</v>
      </c>
    </row>
    <row r="50" spans="2:19">
      <c r="B50" s="364" t="s">
        <v>87</v>
      </c>
      <c r="C50" s="365">
        <v>1</v>
      </c>
      <c r="D50" s="366" t="s">
        <v>642</v>
      </c>
      <c r="E50" s="370">
        <v>1989</v>
      </c>
      <c r="F50" s="163">
        <v>787470</v>
      </c>
      <c r="G50" s="163">
        <v>227</v>
      </c>
      <c r="H50" s="163">
        <v>824055</v>
      </c>
      <c r="I50" s="163">
        <v>703646</v>
      </c>
      <c r="J50" s="163">
        <v>24</v>
      </c>
      <c r="K50" s="163">
        <v>594435</v>
      </c>
      <c r="L50" s="163">
        <v>512750</v>
      </c>
      <c r="M50" s="163">
        <v>198</v>
      </c>
      <c r="N50" s="163">
        <v>226977</v>
      </c>
      <c r="O50" s="163">
        <v>189936</v>
      </c>
      <c r="P50" s="163">
        <v>5</v>
      </c>
      <c r="Q50" s="163">
        <v>2643</v>
      </c>
      <c r="R50" s="163">
        <v>960</v>
      </c>
      <c r="S50" s="501">
        <v>89.4</v>
      </c>
    </row>
    <row r="51" spans="2:19">
      <c r="B51" s="364"/>
      <c r="C51" s="509">
        <v>2</v>
      </c>
      <c r="D51" s="366" t="s">
        <v>642</v>
      </c>
      <c r="E51" s="370">
        <v>1990</v>
      </c>
      <c r="F51" s="163">
        <v>784730</v>
      </c>
      <c r="G51" s="163">
        <v>232</v>
      </c>
      <c r="H51" s="163">
        <v>825620</v>
      </c>
      <c r="I51" s="163">
        <v>703990</v>
      </c>
      <c r="J51" s="163">
        <v>24</v>
      </c>
      <c r="K51" s="163">
        <v>594435</v>
      </c>
      <c r="L51" s="163">
        <v>512957</v>
      </c>
      <c r="M51" s="163">
        <v>202</v>
      </c>
      <c r="N51" s="163">
        <v>228422</v>
      </c>
      <c r="O51" s="163">
        <v>189963</v>
      </c>
      <c r="P51" s="163">
        <v>6</v>
      </c>
      <c r="Q51" s="163">
        <v>2763</v>
      </c>
      <c r="R51" s="163">
        <v>1070</v>
      </c>
      <c r="S51" s="501">
        <v>89.711110827928096</v>
      </c>
    </row>
    <row r="52" spans="2:19">
      <c r="B52" s="364"/>
      <c r="C52" s="509">
        <v>3</v>
      </c>
      <c r="D52" s="366" t="s">
        <v>642</v>
      </c>
      <c r="E52" s="370">
        <v>1991</v>
      </c>
      <c r="F52" s="163">
        <v>777019</v>
      </c>
      <c r="G52" s="163">
        <v>239</v>
      </c>
      <c r="H52" s="163">
        <v>840027</v>
      </c>
      <c r="I52" s="163">
        <v>699434</v>
      </c>
      <c r="J52" s="163">
        <v>24</v>
      </c>
      <c r="K52" s="163">
        <v>606915</v>
      </c>
      <c r="L52" s="163">
        <v>510765</v>
      </c>
      <c r="M52" s="163">
        <v>208</v>
      </c>
      <c r="N52" s="163">
        <v>230116</v>
      </c>
      <c r="O52" s="163">
        <v>187542</v>
      </c>
      <c r="P52" s="163">
        <v>7</v>
      </c>
      <c r="Q52" s="163">
        <v>2996</v>
      </c>
      <c r="R52" s="163">
        <v>1127</v>
      </c>
      <c r="S52" s="501">
        <v>90.015044677157206</v>
      </c>
    </row>
    <row r="53" spans="2:19">
      <c r="B53" s="364"/>
      <c r="C53" s="509">
        <v>4</v>
      </c>
      <c r="D53" s="366" t="s">
        <v>642</v>
      </c>
      <c r="E53" s="370">
        <v>1992</v>
      </c>
      <c r="F53" s="163">
        <v>774282</v>
      </c>
      <c r="G53" s="163">
        <v>239</v>
      </c>
      <c r="H53" s="163">
        <v>840999</v>
      </c>
      <c r="I53" s="163">
        <v>699184</v>
      </c>
      <c r="J53" s="163">
        <v>24</v>
      </c>
      <c r="K53" s="163">
        <v>607097</v>
      </c>
      <c r="L53" s="163">
        <v>512074</v>
      </c>
      <c r="M53" s="163">
        <v>208</v>
      </c>
      <c r="N53" s="163">
        <v>230911</v>
      </c>
      <c r="O53" s="163">
        <v>185954</v>
      </c>
      <c r="P53" s="163">
        <v>7</v>
      </c>
      <c r="Q53" s="163">
        <v>2991</v>
      </c>
      <c r="R53" s="163">
        <v>1156</v>
      </c>
      <c r="S53" s="501">
        <v>90.300949783153897</v>
      </c>
    </row>
    <row r="54" spans="2:19">
      <c r="B54" s="364"/>
      <c r="C54" s="509">
        <v>5</v>
      </c>
      <c r="D54" s="366" t="s">
        <v>642</v>
      </c>
      <c r="E54" s="370">
        <v>1993</v>
      </c>
      <c r="F54" s="163">
        <v>771369</v>
      </c>
      <c r="G54" s="163">
        <v>243</v>
      </c>
      <c r="H54" s="163">
        <v>841060</v>
      </c>
      <c r="I54" s="163">
        <v>700845</v>
      </c>
      <c r="J54" s="163">
        <v>24</v>
      </c>
      <c r="K54" s="163">
        <v>607505</v>
      </c>
      <c r="L54" s="163">
        <v>513597</v>
      </c>
      <c r="M54" s="163">
        <v>212</v>
      </c>
      <c r="N54" s="163">
        <v>230564</v>
      </c>
      <c r="O54" s="163">
        <v>186126</v>
      </c>
      <c r="P54" s="163">
        <v>7</v>
      </c>
      <c r="Q54" s="163">
        <v>2991</v>
      </c>
      <c r="R54" s="163">
        <v>1122</v>
      </c>
      <c r="S54" s="501">
        <v>90.857293979923995</v>
      </c>
    </row>
    <row r="55" spans="2:19">
      <c r="B55" s="364"/>
      <c r="C55" s="509">
        <v>6</v>
      </c>
      <c r="D55" s="366" t="s">
        <v>642</v>
      </c>
      <c r="E55" s="370">
        <v>1994</v>
      </c>
      <c r="F55" s="163">
        <v>770039</v>
      </c>
      <c r="G55" s="163">
        <v>245</v>
      </c>
      <c r="H55" s="163">
        <v>840807</v>
      </c>
      <c r="I55" s="163">
        <v>706737</v>
      </c>
      <c r="J55" s="163">
        <v>24</v>
      </c>
      <c r="K55" s="163">
        <v>608005</v>
      </c>
      <c r="L55" s="163">
        <v>519370</v>
      </c>
      <c r="M55" s="163">
        <v>214</v>
      </c>
      <c r="N55" s="163">
        <v>229806</v>
      </c>
      <c r="O55" s="163">
        <v>186272</v>
      </c>
      <c r="P55" s="163">
        <v>7</v>
      </c>
      <c r="Q55" s="163">
        <v>2996</v>
      </c>
      <c r="R55" s="163">
        <v>1095</v>
      </c>
      <c r="S55" s="501">
        <v>91.779377408157245</v>
      </c>
    </row>
    <row r="56" spans="2:19">
      <c r="B56" s="364"/>
      <c r="C56" s="365">
        <v>7</v>
      </c>
      <c r="D56" s="366" t="s">
        <v>642</v>
      </c>
      <c r="E56" s="370">
        <v>1995</v>
      </c>
      <c r="F56" s="163">
        <v>769854</v>
      </c>
      <c r="G56" s="163">
        <v>250</v>
      </c>
      <c r="H56" s="163">
        <v>839837</v>
      </c>
      <c r="I56" s="163">
        <v>708084</v>
      </c>
      <c r="J56" s="163">
        <v>24</v>
      </c>
      <c r="K56" s="163">
        <v>608005</v>
      </c>
      <c r="L56" s="163">
        <v>520480</v>
      </c>
      <c r="M56" s="163">
        <v>216</v>
      </c>
      <c r="N56" s="163">
        <v>228836</v>
      </c>
      <c r="O56" s="163">
        <v>186511</v>
      </c>
      <c r="P56" s="163">
        <v>7</v>
      </c>
      <c r="Q56" s="163">
        <v>2996</v>
      </c>
      <c r="R56" s="163">
        <v>1093</v>
      </c>
      <c r="S56" s="501">
        <v>92</v>
      </c>
    </row>
    <row r="57" spans="2:19">
      <c r="B57" s="364"/>
      <c r="C57" s="365">
        <v>8</v>
      </c>
      <c r="D57" s="366" t="s">
        <v>642</v>
      </c>
      <c r="E57" s="370">
        <v>1996</v>
      </c>
      <c r="F57" s="163">
        <v>768299</v>
      </c>
      <c r="G57" s="163">
        <v>251</v>
      </c>
      <c r="H57" s="163">
        <v>839579</v>
      </c>
      <c r="I57" s="163">
        <v>712909</v>
      </c>
      <c r="J57" s="163">
        <v>24</v>
      </c>
      <c r="K57" s="163">
        <v>608005</v>
      </c>
      <c r="L57" s="163">
        <v>522659</v>
      </c>
      <c r="M57" s="163">
        <v>217</v>
      </c>
      <c r="N57" s="163">
        <v>228923</v>
      </c>
      <c r="O57" s="163">
        <v>189198</v>
      </c>
      <c r="P57" s="163">
        <v>7</v>
      </c>
      <c r="Q57" s="163">
        <v>2651</v>
      </c>
      <c r="R57" s="163">
        <v>1052</v>
      </c>
      <c r="S57" s="501">
        <v>92.8</v>
      </c>
    </row>
    <row r="58" spans="2:19">
      <c r="B58" s="364"/>
      <c r="C58" s="365">
        <v>9</v>
      </c>
      <c r="D58" s="366" t="s">
        <v>642</v>
      </c>
      <c r="E58" s="370">
        <v>1997</v>
      </c>
      <c r="F58" s="163">
        <v>768691</v>
      </c>
      <c r="G58" s="163">
        <v>245</v>
      </c>
      <c r="H58" s="163">
        <v>837323</v>
      </c>
      <c r="I58" s="163">
        <v>715326</v>
      </c>
      <c r="J58" s="163">
        <v>24</v>
      </c>
      <c r="K58" s="163">
        <v>608405</v>
      </c>
      <c r="L58" s="163">
        <v>526486</v>
      </c>
      <c r="M58" s="163">
        <v>214</v>
      </c>
      <c r="N58" s="163">
        <v>226267</v>
      </c>
      <c r="O58" s="163">
        <v>187775</v>
      </c>
      <c r="P58" s="163">
        <v>7</v>
      </c>
      <c r="Q58" s="163">
        <v>2651</v>
      </c>
      <c r="R58" s="163">
        <v>1065</v>
      </c>
      <c r="S58" s="501">
        <v>93.1</v>
      </c>
    </row>
    <row r="59" spans="2:19">
      <c r="B59" s="364"/>
      <c r="C59" s="365">
        <v>10</v>
      </c>
      <c r="D59" s="366" t="s">
        <v>642</v>
      </c>
      <c r="E59" s="370">
        <v>1998</v>
      </c>
      <c r="F59" s="163">
        <v>768556</v>
      </c>
      <c r="G59" s="163">
        <v>246</v>
      </c>
      <c r="H59" s="163">
        <v>833241</v>
      </c>
      <c r="I59" s="163">
        <v>716689</v>
      </c>
      <c r="J59" s="163">
        <v>23</v>
      </c>
      <c r="K59" s="163">
        <v>601905</v>
      </c>
      <c r="L59" s="163">
        <v>525591</v>
      </c>
      <c r="M59" s="163">
        <v>216</v>
      </c>
      <c r="N59" s="163">
        <v>228685</v>
      </c>
      <c r="O59" s="163">
        <v>189993</v>
      </c>
      <c r="P59" s="163">
        <v>7</v>
      </c>
      <c r="Q59" s="163">
        <v>2651</v>
      </c>
      <c r="R59" s="163">
        <v>1082</v>
      </c>
      <c r="S59" s="501">
        <v>93.3</v>
      </c>
    </row>
    <row r="60" spans="2:19">
      <c r="B60" s="364"/>
      <c r="C60" s="365">
        <v>11</v>
      </c>
      <c r="D60" s="366" t="s">
        <v>642</v>
      </c>
      <c r="E60" s="370">
        <v>1999</v>
      </c>
      <c r="F60" s="163">
        <v>765980</v>
      </c>
      <c r="G60" s="163">
        <v>235</v>
      </c>
      <c r="H60" s="163">
        <v>832672</v>
      </c>
      <c r="I60" s="163">
        <v>717655</v>
      </c>
      <c r="J60" s="163">
        <v>23</v>
      </c>
      <c r="K60" s="163">
        <v>601905</v>
      </c>
      <c r="L60" s="163">
        <v>527556</v>
      </c>
      <c r="M60" s="163">
        <v>210</v>
      </c>
      <c r="N60" s="163">
        <v>228294</v>
      </c>
      <c r="O60" s="163">
        <v>189238</v>
      </c>
      <c r="P60" s="163">
        <v>6</v>
      </c>
      <c r="Q60" s="163">
        <v>2473</v>
      </c>
      <c r="R60" s="163">
        <v>861</v>
      </c>
      <c r="S60" s="501">
        <v>93.7</v>
      </c>
    </row>
    <row r="61" spans="2:19">
      <c r="B61" s="364"/>
      <c r="C61" s="365">
        <v>12</v>
      </c>
      <c r="D61" s="366" t="s">
        <v>642</v>
      </c>
      <c r="E61" s="370">
        <v>2000</v>
      </c>
      <c r="F61" s="163">
        <v>763699</v>
      </c>
      <c r="G61" s="163">
        <v>233</v>
      </c>
      <c r="H61" s="163">
        <v>830629</v>
      </c>
      <c r="I61" s="163">
        <v>716808</v>
      </c>
      <c r="J61" s="163">
        <v>23</v>
      </c>
      <c r="K61" s="163">
        <v>601905</v>
      </c>
      <c r="L61" s="163">
        <v>528070</v>
      </c>
      <c r="M61" s="163">
        <v>205</v>
      </c>
      <c r="N61" s="163">
        <v>227551</v>
      </c>
      <c r="O61" s="163">
        <v>188048</v>
      </c>
      <c r="P61" s="163">
        <v>5</v>
      </c>
      <c r="Q61" s="163">
        <v>1173</v>
      </c>
      <c r="R61" s="163">
        <v>690</v>
      </c>
      <c r="S61" s="501">
        <v>93.860015529678577</v>
      </c>
    </row>
    <row r="62" spans="2:19">
      <c r="B62" s="364"/>
      <c r="C62" s="365">
        <v>13</v>
      </c>
      <c r="D62" s="366" t="s">
        <v>642</v>
      </c>
      <c r="E62" s="370">
        <v>2001</v>
      </c>
      <c r="F62" s="163">
        <v>759033</v>
      </c>
      <c r="G62" s="163">
        <v>231</v>
      </c>
      <c r="H62" s="163">
        <v>839642</v>
      </c>
      <c r="I62" s="163">
        <v>714521</v>
      </c>
      <c r="J62" s="163">
        <v>23</v>
      </c>
      <c r="K62" s="163">
        <v>611205</v>
      </c>
      <c r="L62" s="163">
        <v>528311</v>
      </c>
      <c r="M62" s="163">
        <v>205</v>
      </c>
      <c r="N62" s="163">
        <v>227517</v>
      </c>
      <c r="O62" s="163">
        <v>185739</v>
      </c>
      <c r="P62" s="163">
        <v>3</v>
      </c>
      <c r="Q62" s="163">
        <v>920</v>
      </c>
      <c r="R62" s="163">
        <v>471</v>
      </c>
      <c r="S62" s="501">
        <v>94.135696339948325</v>
      </c>
    </row>
    <row r="63" spans="2:19">
      <c r="B63" s="364"/>
      <c r="C63" s="365">
        <v>14</v>
      </c>
      <c r="D63" s="366" t="s">
        <v>642</v>
      </c>
      <c r="E63" s="370">
        <v>2002</v>
      </c>
      <c r="F63" s="163">
        <v>755878</v>
      </c>
      <c r="G63" s="163">
        <v>231</v>
      </c>
      <c r="H63" s="163">
        <v>839337</v>
      </c>
      <c r="I63" s="163">
        <v>712387</v>
      </c>
      <c r="J63" s="163">
        <v>23</v>
      </c>
      <c r="K63" s="163">
        <v>610705</v>
      </c>
      <c r="L63" s="163">
        <v>526166</v>
      </c>
      <c r="M63" s="163">
        <v>205</v>
      </c>
      <c r="N63" s="163">
        <v>227712</v>
      </c>
      <c r="O63" s="163">
        <v>185750</v>
      </c>
      <c r="P63" s="163">
        <v>3</v>
      </c>
      <c r="Q63" s="163">
        <v>920</v>
      </c>
      <c r="R63" s="163">
        <v>471</v>
      </c>
      <c r="S63" s="501">
        <v>94.246293714064961</v>
      </c>
    </row>
    <row r="64" spans="2:19">
      <c r="B64" s="364"/>
      <c r="C64" s="365">
        <v>15</v>
      </c>
      <c r="D64" s="366" t="s">
        <v>642</v>
      </c>
      <c r="E64" s="370">
        <v>2003</v>
      </c>
      <c r="F64" s="163">
        <v>752826</v>
      </c>
      <c r="G64" s="163">
        <v>254</v>
      </c>
      <c r="H64" s="163">
        <v>844729</v>
      </c>
      <c r="I64" s="163">
        <v>713969</v>
      </c>
      <c r="J64" s="163">
        <v>23</v>
      </c>
      <c r="K64" s="163">
        <v>617307</v>
      </c>
      <c r="L64" s="163">
        <v>527065</v>
      </c>
      <c r="M64" s="163">
        <v>202</v>
      </c>
      <c r="N64" s="163">
        <v>224957</v>
      </c>
      <c r="O64" s="163">
        <v>184981</v>
      </c>
      <c r="P64" s="163">
        <v>21</v>
      </c>
      <c r="Q64" s="163">
        <v>2465</v>
      </c>
      <c r="R64" s="163">
        <v>1923</v>
      </c>
      <c r="S64" s="501">
        <v>94.8</v>
      </c>
    </row>
    <row r="65" spans="2:19">
      <c r="B65" s="364"/>
      <c r="C65" s="365">
        <v>16</v>
      </c>
      <c r="D65" s="366" t="s">
        <v>642</v>
      </c>
      <c r="E65" s="370">
        <v>2004</v>
      </c>
      <c r="F65" s="163">
        <v>749224</v>
      </c>
      <c r="G65" s="163">
        <v>262</v>
      </c>
      <c r="H65" s="163">
        <v>844663</v>
      </c>
      <c r="I65" s="163">
        <v>712690</v>
      </c>
      <c r="J65" s="163">
        <v>23</v>
      </c>
      <c r="K65" s="163">
        <v>617329</v>
      </c>
      <c r="L65" s="163">
        <v>528172</v>
      </c>
      <c r="M65" s="163">
        <v>203</v>
      </c>
      <c r="N65" s="163">
        <v>224690</v>
      </c>
      <c r="O65" s="163">
        <v>182597</v>
      </c>
      <c r="P65" s="163">
        <v>23</v>
      </c>
      <c r="Q65" s="163">
        <v>2644</v>
      </c>
      <c r="R65" s="163">
        <v>1921</v>
      </c>
      <c r="S65" s="501">
        <v>95.123754711541537</v>
      </c>
    </row>
    <row r="66" spans="2:19">
      <c r="B66" s="364"/>
      <c r="C66" s="365">
        <v>17</v>
      </c>
      <c r="D66" s="366" t="s">
        <v>642</v>
      </c>
      <c r="E66" s="370">
        <v>2005</v>
      </c>
      <c r="F66" s="163">
        <v>744702</v>
      </c>
      <c r="G66" s="163">
        <v>246</v>
      </c>
      <c r="H66" s="163">
        <v>844670</v>
      </c>
      <c r="I66" s="163">
        <v>713081</v>
      </c>
      <c r="J66" s="163">
        <v>16</v>
      </c>
      <c r="K66" s="163">
        <v>617605</v>
      </c>
      <c r="L66" s="163">
        <v>528650</v>
      </c>
      <c r="M66" s="163">
        <v>202</v>
      </c>
      <c r="N66" s="163">
        <v>223807</v>
      </c>
      <c r="O66" s="163">
        <v>182244</v>
      </c>
      <c r="P66" s="163">
        <v>28</v>
      </c>
      <c r="Q66" s="163">
        <v>3258</v>
      </c>
      <c r="R66" s="163">
        <v>2187</v>
      </c>
      <c r="S66" s="501">
        <v>95.753872018606103</v>
      </c>
    </row>
    <row r="67" spans="2:19">
      <c r="B67" s="364"/>
      <c r="C67" s="365">
        <v>18</v>
      </c>
      <c r="D67" s="366" t="s">
        <v>642</v>
      </c>
      <c r="E67" s="370">
        <v>2006</v>
      </c>
      <c r="F67" s="163">
        <v>737441</v>
      </c>
      <c r="G67" s="163">
        <v>256</v>
      </c>
      <c r="H67" s="163">
        <v>844780</v>
      </c>
      <c r="I67" s="163">
        <v>707496</v>
      </c>
      <c r="J67" s="163">
        <v>15</v>
      </c>
      <c r="K67" s="163">
        <v>617605</v>
      </c>
      <c r="L67" s="163">
        <v>526858</v>
      </c>
      <c r="M67" s="163">
        <v>203</v>
      </c>
      <c r="N67" s="163">
        <v>224102</v>
      </c>
      <c r="O67" s="163">
        <v>178660</v>
      </c>
      <c r="P67" s="163">
        <v>26</v>
      </c>
      <c r="Q67" s="163">
        <v>3073</v>
      </c>
      <c r="R67" s="163">
        <v>1978</v>
      </c>
      <c r="S67" s="501">
        <v>95.939336163842256</v>
      </c>
    </row>
    <row r="68" spans="2:19">
      <c r="B68" s="364"/>
      <c r="C68" s="365">
        <v>19</v>
      </c>
      <c r="D68" s="366" t="s">
        <v>642</v>
      </c>
      <c r="E68" s="370">
        <v>2007</v>
      </c>
      <c r="F68" s="163">
        <v>732235</v>
      </c>
      <c r="G68" s="163">
        <v>256</v>
      </c>
      <c r="H68" s="163">
        <v>841199</v>
      </c>
      <c r="I68" s="163">
        <v>706522</v>
      </c>
      <c r="J68" s="163">
        <v>14</v>
      </c>
      <c r="K68" s="163">
        <v>612105</v>
      </c>
      <c r="L68" s="163">
        <v>523040</v>
      </c>
      <c r="M68" s="163">
        <v>203</v>
      </c>
      <c r="N68" s="163">
        <v>225987</v>
      </c>
      <c r="O68" s="163">
        <v>181374</v>
      </c>
      <c r="P68" s="163">
        <v>27</v>
      </c>
      <c r="Q68" s="163">
        <v>3107</v>
      </c>
      <c r="R68" s="163">
        <v>2108</v>
      </c>
      <c r="S68" s="501">
        <v>96.5</v>
      </c>
    </row>
    <row r="69" spans="2:19">
      <c r="B69" s="364"/>
      <c r="C69" s="365">
        <v>20</v>
      </c>
      <c r="D69" s="366" t="s">
        <v>642</v>
      </c>
      <c r="E69" s="370">
        <v>2008</v>
      </c>
      <c r="F69" s="163">
        <v>726397</v>
      </c>
      <c r="G69" s="163">
        <v>253</v>
      </c>
      <c r="H69" s="163">
        <v>828063</v>
      </c>
      <c r="I69" s="163">
        <v>701852</v>
      </c>
      <c r="J69" s="163">
        <v>15</v>
      </c>
      <c r="K69" s="163">
        <v>607255</v>
      </c>
      <c r="L69" s="163">
        <v>527631</v>
      </c>
      <c r="M69" s="163">
        <v>199</v>
      </c>
      <c r="N69" s="163">
        <v>217963</v>
      </c>
      <c r="O69" s="163">
        <v>172383</v>
      </c>
      <c r="P69" s="163">
        <v>24</v>
      </c>
      <c r="Q69" s="163">
        <v>2845</v>
      </c>
      <c r="R69" s="163">
        <v>1838</v>
      </c>
      <c r="S69" s="501">
        <v>96.6</v>
      </c>
    </row>
    <row r="70" spans="2:19">
      <c r="B70" s="364"/>
      <c r="C70" s="365">
        <v>21</v>
      </c>
      <c r="D70" s="366" t="s">
        <v>642</v>
      </c>
      <c r="E70" s="370">
        <v>2009</v>
      </c>
      <c r="F70" s="163">
        <v>720290</v>
      </c>
      <c r="G70" s="163">
        <v>255</v>
      </c>
      <c r="H70" s="163">
        <v>831384</v>
      </c>
      <c r="I70" s="163">
        <v>697450</v>
      </c>
      <c r="J70" s="163">
        <v>15</v>
      </c>
      <c r="K70" s="163">
        <v>612385</v>
      </c>
      <c r="L70" s="163">
        <v>525854</v>
      </c>
      <c r="M70" s="163">
        <v>198</v>
      </c>
      <c r="N70" s="163">
        <v>216111</v>
      </c>
      <c r="O70" s="163">
        <v>169805</v>
      </c>
      <c r="P70" s="163">
        <v>26</v>
      </c>
      <c r="Q70" s="163">
        <v>2888</v>
      </c>
      <c r="R70" s="163">
        <v>1791</v>
      </c>
      <c r="S70" s="501">
        <v>96.8</v>
      </c>
    </row>
    <row r="71" spans="2:19">
      <c r="B71" s="364"/>
      <c r="C71" s="365">
        <v>22</v>
      </c>
      <c r="D71" s="366" t="s">
        <v>642</v>
      </c>
      <c r="E71" s="370">
        <v>2010</v>
      </c>
      <c r="F71" s="163">
        <v>716164</v>
      </c>
      <c r="G71" s="163">
        <v>248</v>
      </c>
      <c r="H71" s="163">
        <v>817468</v>
      </c>
      <c r="I71" s="163">
        <v>693940</v>
      </c>
      <c r="J71" s="163">
        <v>15</v>
      </c>
      <c r="K71" s="163">
        <v>599965</v>
      </c>
      <c r="L71" s="163">
        <v>525350</v>
      </c>
      <c r="M71" s="163">
        <v>193</v>
      </c>
      <c r="N71" s="163">
        <v>214538</v>
      </c>
      <c r="O71" s="163">
        <v>167086</v>
      </c>
      <c r="P71" s="163">
        <v>24</v>
      </c>
      <c r="Q71" s="163">
        <v>2965</v>
      </c>
      <c r="R71" s="163">
        <v>1504</v>
      </c>
      <c r="S71" s="501">
        <v>96.9</v>
      </c>
    </row>
    <row r="72" spans="2:19">
      <c r="B72" s="364"/>
      <c r="C72" s="365">
        <v>23</v>
      </c>
      <c r="D72" s="366" t="s">
        <v>642</v>
      </c>
      <c r="E72" s="370">
        <v>2011</v>
      </c>
      <c r="F72" s="163">
        <v>711932</v>
      </c>
      <c r="G72" s="163">
        <v>238</v>
      </c>
      <c r="H72" s="163">
        <v>812040</v>
      </c>
      <c r="I72" s="163">
        <v>688632</v>
      </c>
      <c r="J72" s="163">
        <v>14</v>
      </c>
      <c r="K72" s="163">
        <v>598673</v>
      </c>
      <c r="L72" s="163">
        <v>522793</v>
      </c>
      <c r="M72" s="163">
        <v>189</v>
      </c>
      <c r="N72" s="163">
        <v>211422</v>
      </c>
      <c r="O72" s="163">
        <v>164816</v>
      </c>
      <c r="P72" s="163">
        <v>19</v>
      </c>
      <c r="Q72" s="163">
        <v>1945</v>
      </c>
      <c r="R72" s="163">
        <v>1023</v>
      </c>
      <c r="S72" s="501">
        <v>96.7</v>
      </c>
    </row>
    <row r="73" spans="2:19">
      <c r="B73" s="364"/>
      <c r="C73" s="365">
        <v>24</v>
      </c>
      <c r="D73" s="366" t="s">
        <v>642</v>
      </c>
      <c r="E73" s="370">
        <v>2012</v>
      </c>
      <c r="F73" s="163">
        <v>707439</v>
      </c>
      <c r="G73" s="163">
        <v>228</v>
      </c>
      <c r="H73" s="163">
        <v>807256</v>
      </c>
      <c r="I73" s="163">
        <v>683937</v>
      </c>
      <c r="J73" s="163">
        <v>15</v>
      </c>
      <c r="K73" s="163">
        <v>599973</v>
      </c>
      <c r="L73" s="163">
        <v>525260</v>
      </c>
      <c r="M73" s="163">
        <v>176</v>
      </c>
      <c r="N73" s="163">
        <v>205338</v>
      </c>
      <c r="O73" s="163">
        <v>157659</v>
      </c>
      <c r="P73" s="163">
        <v>19</v>
      </c>
      <c r="Q73" s="163">
        <v>1945</v>
      </c>
      <c r="R73" s="163">
        <v>1018</v>
      </c>
      <c r="S73" s="501">
        <v>96.7</v>
      </c>
    </row>
    <row r="74" spans="2:19">
      <c r="B74" s="364"/>
      <c r="C74" s="365">
        <v>25</v>
      </c>
      <c r="D74" s="366" t="s">
        <v>641</v>
      </c>
      <c r="E74" s="370">
        <v>2013</v>
      </c>
      <c r="F74" s="163">
        <v>702807</v>
      </c>
      <c r="G74" s="163">
        <v>217</v>
      </c>
      <c r="H74" s="163">
        <v>777506</v>
      </c>
      <c r="I74" s="163">
        <v>679117</v>
      </c>
      <c r="J74" s="163">
        <v>14</v>
      </c>
      <c r="K74" s="163">
        <v>582878</v>
      </c>
      <c r="L74" s="163">
        <v>528849</v>
      </c>
      <c r="M74" s="163">
        <v>166</v>
      </c>
      <c r="N74" s="163">
        <v>193243</v>
      </c>
      <c r="O74" s="163">
        <v>149698</v>
      </c>
      <c r="P74" s="163">
        <v>18</v>
      </c>
      <c r="Q74" s="163">
        <v>1385</v>
      </c>
      <c r="R74" s="163">
        <v>570</v>
      </c>
      <c r="S74" s="501">
        <v>96.6</v>
      </c>
    </row>
    <row r="75" spans="2:19">
      <c r="B75" s="364"/>
      <c r="C75" s="365">
        <v>26</v>
      </c>
      <c r="D75" s="366" t="s">
        <v>641</v>
      </c>
      <c r="E75" s="370">
        <v>2014</v>
      </c>
      <c r="F75" s="163">
        <v>697489</v>
      </c>
      <c r="G75" s="163">
        <v>213</v>
      </c>
      <c r="H75" s="163">
        <v>769963</v>
      </c>
      <c r="I75" s="163">
        <v>676257</v>
      </c>
      <c r="J75" s="163">
        <v>14</v>
      </c>
      <c r="K75" s="163">
        <v>579423</v>
      </c>
      <c r="L75" s="163">
        <v>528764</v>
      </c>
      <c r="M75" s="163">
        <v>165</v>
      </c>
      <c r="N75" s="163">
        <v>189129</v>
      </c>
      <c r="O75" s="163">
        <v>146880</v>
      </c>
      <c r="P75" s="163">
        <v>14</v>
      </c>
      <c r="Q75" s="163">
        <v>1411</v>
      </c>
      <c r="R75" s="163">
        <v>613</v>
      </c>
      <c r="S75" s="501">
        <v>97</v>
      </c>
    </row>
    <row r="76" spans="2:19">
      <c r="B76" s="364"/>
      <c r="C76" s="365">
        <v>27</v>
      </c>
      <c r="D76" s="366" t="s">
        <v>641</v>
      </c>
      <c r="E76" s="370">
        <v>2015</v>
      </c>
      <c r="F76" s="163">
        <v>692415</v>
      </c>
      <c r="G76" s="163">
        <v>205</v>
      </c>
      <c r="H76" s="163">
        <v>761666</v>
      </c>
      <c r="I76" s="163">
        <v>669998</v>
      </c>
      <c r="J76" s="163">
        <v>14</v>
      </c>
      <c r="K76" s="163">
        <v>579423</v>
      </c>
      <c r="L76" s="163">
        <v>528346</v>
      </c>
      <c r="M76" s="163">
        <v>158</v>
      </c>
      <c r="N76" s="163">
        <v>180779</v>
      </c>
      <c r="O76" s="163">
        <v>140972</v>
      </c>
      <c r="P76" s="163">
        <v>15</v>
      </c>
      <c r="Q76" s="163">
        <v>1464</v>
      </c>
      <c r="R76" s="163">
        <v>680</v>
      </c>
      <c r="S76" s="501">
        <v>96.8</v>
      </c>
    </row>
    <row r="77" spans="2:19">
      <c r="B77" s="364"/>
      <c r="C77" s="365">
        <v>28</v>
      </c>
      <c r="D77" s="366" t="s">
        <v>641</v>
      </c>
      <c r="E77" s="370">
        <v>2016</v>
      </c>
      <c r="F77" s="163">
        <v>689986</v>
      </c>
      <c r="G77" s="163">
        <v>197</v>
      </c>
      <c r="H77" s="163">
        <v>766884</v>
      </c>
      <c r="I77" s="163">
        <v>667645</v>
      </c>
      <c r="J77" s="163">
        <v>14</v>
      </c>
      <c r="K77" s="163">
        <v>584723</v>
      </c>
      <c r="L77" s="163">
        <v>527741</v>
      </c>
      <c r="M77" s="163">
        <v>151</v>
      </c>
      <c r="N77" s="163">
        <v>180599</v>
      </c>
      <c r="O77" s="163">
        <v>139137</v>
      </c>
      <c r="P77" s="163">
        <v>15</v>
      </c>
      <c r="Q77" s="163">
        <v>1562</v>
      </c>
      <c r="R77" s="163">
        <v>767</v>
      </c>
      <c r="S77" s="501">
        <v>96.8</v>
      </c>
    </row>
    <row r="78" spans="2:19">
      <c r="B78" s="364"/>
      <c r="C78" s="365">
        <v>29</v>
      </c>
      <c r="D78" s="366" t="s">
        <v>641</v>
      </c>
      <c r="E78" s="370">
        <v>2017</v>
      </c>
      <c r="F78" s="163">
        <v>684888</v>
      </c>
      <c r="G78" s="163">
        <v>183</v>
      </c>
      <c r="H78" s="163">
        <v>748145</v>
      </c>
      <c r="I78" s="163">
        <v>664504</v>
      </c>
      <c r="J78" s="163">
        <v>14</v>
      </c>
      <c r="K78" s="163">
        <v>572065</v>
      </c>
      <c r="L78" s="163">
        <v>526961</v>
      </c>
      <c r="M78" s="163">
        <v>139</v>
      </c>
      <c r="N78" s="163">
        <v>174482</v>
      </c>
      <c r="O78" s="163">
        <v>136663</v>
      </c>
      <c r="P78" s="163">
        <v>13</v>
      </c>
      <c r="Q78" s="163">
        <v>1598</v>
      </c>
      <c r="R78" s="163">
        <v>880</v>
      </c>
      <c r="S78" s="501">
        <v>97</v>
      </c>
    </row>
    <row r="79" spans="2:19">
      <c r="B79" s="364"/>
      <c r="C79" s="365">
        <v>30</v>
      </c>
      <c r="D79" s="366" t="s">
        <v>641</v>
      </c>
      <c r="E79" s="370">
        <v>2018</v>
      </c>
      <c r="F79" s="163">
        <v>680252</v>
      </c>
      <c r="G79" s="163">
        <v>66</v>
      </c>
      <c r="H79" s="163">
        <v>678165</v>
      </c>
      <c r="I79" s="163">
        <v>662710</v>
      </c>
      <c r="J79" s="163">
        <v>14</v>
      </c>
      <c r="K79" s="163">
        <v>626662</v>
      </c>
      <c r="L79" s="163">
        <v>621662</v>
      </c>
      <c r="M79" s="163">
        <v>25</v>
      </c>
      <c r="N79" s="163">
        <v>50050</v>
      </c>
      <c r="O79" s="163">
        <v>40343</v>
      </c>
      <c r="P79" s="163">
        <v>10</v>
      </c>
      <c r="Q79" s="163">
        <v>1453</v>
      </c>
      <c r="R79" s="163">
        <v>705</v>
      </c>
      <c r="S79" s="501">
        <v>97.4</v>
      </c>
    </row>
    <row r="80" spans="2:19">
      <c r="B80" s="364"/>
      <c r="C80" s="365">
        <v>31</v>
      </c>
      <c r="D80" s="366" t="s">
        <v>641</v>
      </c>
      <c r="E80" s="370">
        <v>2019</v>
      </c>
      <c r="F80" s="163">
        <v>675207</v>
      </c>
      <c r="G80" s="163">
        <v>50</v>
      </c>
      <c r="H80" s="163">
        <v>671680</v>
      </c>
      <c r="I80" s="163">
        <v>657739</v>
      </c>
      <c r="J80" s="163">
        <v>15</v>
      </c>
      <c r="K80" s="163">
        <v>648305</v>
      </c>
      <c r="L80" s="163">
        <v>639742</v>
      </c>
      <c r="M80" s="163">
        <v>8</v>
      </c>
      <c r="N80" s="163">
        <v>21922</v>
      </c>
      <c r="O80" s="163">
        <v>17297</v>
      </c>
      <c r="P80" s="163">
        <v>10</v>
      </c>
      <c r="Q80" s="163">
        <v>1453</v>
      </c>
      <c r="R80" s="163">
        <v>700</v>
      </c>
      <c r="S80" s="501">
        <v>97.4</v>
      </c>
    </row>
    <row r="81" spans="2:19">
      <c r="B81" s="364" t="s">
        <v>86</v>
      </c>
      <c r="C81" s="365">
        <v>2</v>
      </c>
      <c r="D81" s="366" t="s">
        <v>641</v>
      </c>
      <c r="E81" s="370">
        <v>2020</v>
      </c>
      <c r="F81" s="163">
        <v>668162</v>
      </c>
      <c r="G81" s="163">
        <v>48</v>
      </c>
      <c r="H81" s="163">
        <v>669683</v>
      </c>
      <c r="I81" s="163">
        <v>650836</v>
      </c>
      <c r="J81" s="163">
        <v>15</v>
      </c>
      <c r="K81" s="163">
        <v>648305</v>
      </c>
      <c r="L81" s="163">
        <v>633063</v>
      </c>
      <c r="M81" s="163">
        <v>8</v>
      </c>
      <c r="N81" s="163">
        <v>19825</v>
      </c>
      <c r="O81" s="179">
        <v>17090</v>
      </c>
      <c r="P81" s="163">
        <v>10</v>
      </c>
      <c r="Q81" s="510">
        <v>1553</v>
      </c>
      <c r="R81" s="186">
        <v>683</v>
      </c>
      <c r="S81" s="511">
        <v>97.4</v>
      </c>
    </row>
    <row r="82" spans="2:19">
      <c r="B82" s="364"/>
      <c r="C82" s="365">
        <v>3</v>
      </c>
      <c r="D82" s="366" t="s">
        <v>641</v>
      </c>
      <c r="E82" s="370">
        <v>2021</v>
      </c>
      <c r="F82" s="163">
        <v>666970</v>
      </c>
      <c r="G82" s="163">
        <v>47</v>
      </c>
      <c r="H82" s="163">
        <v>670320</v>
      </c>
      <c r="I82" s="163">
        <v>647318</v>
      </c>
      <c r="J82" s="163">
        <v>15</v>
      </c>
      <c r="K82" s="163">
        <v>649305</v>
      </c>
      <c r="L82" s="163">
        <v>629925</v>
      </c>
      <c r="M82" s="163">
        <v>8</v>
      </c>
      <c r="N82" s="163">
        <v>19515</v>
      </c>
      <c r="O82" s="179">
        <v>16891</v>
      </c>
      <c r="P82" s="163">
        <v>9</v>
      </c>
      <c r="Q82" s="510">
        <v>1500</v>
      </c>
      <c r="R82" s="186">
        <v>502</v>
      </c>
      <c r="S82" s="511">
        <v>97.1</v>
      </c>
    </row>
    <row r="83" spans="2:19">
      <c r="B83" s="364"/>
      <c r="C83" s="365">
        <v>4</v>
      </c>
      <c r="D83" s="366" t="s">
        <v>641</v>
      </c>
      <c r="E83" s="370">
        <v>2022</v>
      </c>
      <c r="F83" s="163">
        <v>659098</v>
      </c>
      <c r="G83" s="163">
        <v>47</v>
      </c>
      <c r="H83" s="163">
        <v>670162</v>
      </c>
      <c r="I83" s="163">
        <v>638971</v>
      </c>
      <c r="J83" s="163">
        <v>15</v>
      </c>
      <c r="K83" s="163">
        <v>649305</v>
      </c>
      <c r="L83" s="163">
        <v>622061</v>
      </c>
      <c r="M83" s="163">
        <v>8</v>
      </c>
      <c r="N83" s="163">
        <v>19357</v>
      </c>
      <c r="O83" s="179">
        <v>16415</v>
      </c>
      <c r="P83" s="163">
        <v>9</v>
      </c>
      <c r="Q83" s="510">
        <v>1500</v>
      </c>
      <c r="R83" s="175">
        <v>495</v>
      </c>
      <c r="S83" s="512">
        <v>96.9</v>
      </c>
    </row>
    <row r="84" spans="2:19">
      <c r="B84" s="364"/>
      <c r="C84" s="365">
        <v>5</v>
      </c>
      <c r="D84" s="366" t="s">
        <v>641</v>
      </c>
      <c r="E84" s="370">
        <v>2023</v>
      </c>
      <c r="F84" s="163">
        <v>650900</v>
      </c>
      <c r="G84" s="163">
        <v>47</v>
      </c>
      <c r="H84" s="163">
        <v>670289</v>
      </c>
      <c r="I84" s="163">
        <v>633400</v>
      </c>
      <c r="J84" s="163">
        <v>15</v>
      </c>
      <c r="K84" s="163">
        <v>649305</v>
      </c>
      <c r="L84" s="163">
        <v>616698</v>
      </c>
      <c r="M84" s="163">
        <v>8</v>
      </c>
      <c r="N84" s="163">
        <v>19484</v>
      </c>
      <c r="O84" s="179">
        <v>16238</v>
      </c>
      <c r="P84" s="163">
        <v>9</v>
      </c>
      <c r="Q84" s="510">
        <v>1500</v>
      </c>
      <c r="R84" s="175">
        <v>464</v>
      </c>
      <c r="S84" s="512">
        <v>97.3</v>
      </c>
    </row>
    <row r="85" spans="2:19">
      <c r="B85" s="364"/>
      <c r="C85" s="365">
        <v>6</v>
      </c>
      <c r="D85" s="366" t="s">
        <v>642</v>
      </c>
      <c r="E85" s="370">
        <v>2024</v>
      </c>
      <c r="F85" s="163">
        <v>643320</v>
      </c>
      <c r="G85" s="163">
        <v>46</v>
      </c>
      <c r="H85" s="163">
        <v>668738</v>
      </c>
      <c r="I85" s="163">
        <v>626248</v>
      </c>
      <c r="J85" s="163">
        <v>15</v>
      </c>
      <c r="K85" s="163">
        <v>648305</v>
      </c>
      <c r="L85" s="163">
        <v>610041</v>
      </c>
      <c r="M85" s="163">
        <v>8</v>
      </c>
      <c r="N85" s="163">
        <v>18933</v>
      </c>
      <c r="O85" s="179">
        <v>15793</v>
      </c>
      <c r="P85" s="163">
        <v>9</v>
      </c>
      <c r="Q85" s="510">
        <v>1500</v>
      </c>
      <c r="R85" s="175">
        <v>414</v>
      </c>
      <c r="S85" s="512">
        <v>97.3</v>
      </c>
    </row>
    <row r="86" spans="2:19">
      <c r="B86" s="367"/>
      <c r="C86" s="368"/>
      <c r="D86" s="369"/>
      <c r="E86" s="371"/>
      <c r="F86" s="159"/>
      <c r="G86" s="159"/>
      <c r="H86" s="159"/>
      <c r="I86" s="159"/>
      <c r="J86" s="159"/>
      <c r="K86" s="159"/>
      <c r="L86" s="159"/>
      <c r="M86" s="159"/>
      <c r="N86" s="159"/>
      <c r="O86" s="174"/>
      <c r="P86" s="159"/>
      <c r="Q86" s="513"/>
      <c r="R86" s="514"/>
      <c r="S86" s="515"/>
    </row>
  </sheetData>
  <mergeCells count="7">
    <mergeCell ref="S4:S6"/>
    <mergeCell ref="B4:E6"/>
    <mergeCell ref="P4:R5"/>
    <mergeCell ref="F4:F6"/>
    <mergeCell ref="G4:I5"/>
    <mergeCell ref="J4:L5"/>
    <mergeCell ref="M4:O5"/>
  </mergeCells>
  <phoneticPr fontId="9"/>
  <pageMargins left="0.25" right="0.25" top="0.75" bottom="0.75" header="0.3" footer="0.3"/>
  <pageSetup paperSize="9" scale="47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4ED0C-1F52-4D8A-869B-5B0E45C0EEC0}">
  <sheetPr>
    <pageSetUpPr fitToPage="1"/>
  </sheetPr>
  <dimension ref="B1:H68"/>
  <sheetViews>
    <sheetView zoomScale="80" zoomScaleNormal="80" workbookViewId="0"/>
  </sheetViews>
  <sheetFormatPr defaultRowHeight="18.75"/>
  <cols>
    <col min="2" max="5" width="5.625" customWidth="1"/>
    <col min="8" max="8" width="20.625" customWidth="1"/>
  </cols>
  <sheetData>
    <row r="1" spans="2:8" ht="39.950000000000003" customHeight="1" thickBot="1">
      <c r="B1" s="235" t="s">
        <v>664</v>
      </c>
      <c r="C1" s="229"/>
      <c r="D1" s="229"/>
      <c r="E1" s="229"/>
      <c r="F1" s="229"/>
      <c r="G1" s="229"/>
      <c r="H1" s="234"/>
    </row>
    <row r="2" spans="2:8" ht="19.5" thickTop="1"/>
    <row r="3" spans="2:8">
      <c r="B3" t="s">
        <v>663</v>
      </c>
    </row>
    <row r="4" spans="2:8" ht="33" customHeight="1">
      <c r="B4" s="587" t="s">
        <v>106</v>
      </c>
      <c r="C4" s="587"/>
      <c r="D4" s="587"/>
      <c r="E4" s="587"/>
      <c r="F4" s="353" t="s">
        <v>662</v>
      </c>
      <c r="G4" s="353" t="s">
        <v>661</v>
      </c>
      <c r="H4" s="353" t="s">
        <v>660</v>
      </c>
    </row>
    <row r="5" spans="2:8" ht="13.5" customHeight="1">
      <c r="B5" s="351" t="s">
        <v>352</v>
      </c>
      <c r="C5" s="376"/>
      <c r="D5" s="377"/>
      <c r="E5" s="374"/>
      <c r="F5" s="384"/>
      <c r="G5" s="384"/>
      <c r="H5" s="384"/>
    </row>
    <row r="6" spans="2:8">
      <c r="B6" s="378" t="s">
        <v>87</v>
      </c>
      <c r="C6" s="379">
        <v>12</v>
      </c>
      <c r="D6" s="380" t="s">
        <v>642</v>
      </c>
      <c r="E6" s="86">
        <v>2000</v>
      </c>
      <c r="F6" s="205">
        <v>29768</v>
      </c>
      <c r="G6" s="205">
        <v>2418</v>
      </c>
      <c r="H6" s="232">
        <v>8.1228164471916156</v>
      </c>
    </row>
    <row r="7" spans="2:8">
      <c r="B7" s="378"/>
      <c r="C7" s="379">
        <v>13</v>
      </c>
      <c r="D7" s="380" t="s">
        <v>642</v>
      </c>
      <c r="E7" s="86">
        <v>2001</v>
      </c>
      <c r="F7" s="205">
        <v>29476</v>
      </c>
      <c r="G7" s="205">
        <v>2515</v>
      </c>
      <c r="H7" s="232">
        <v>8.5323653141538873</v>
      </c>
    </row>
    <row r="8" spans="2:8">
      <c r="B8" s="378"/>
      <c r="C8" s="379">
        <v>14</v>
      </c>
      <c r="D8" s="380" t="s">
        <v>642</v>
      </c>
      <c r="E8" s="86">
        <v>2002</v>
      </c>
      <c r="F8" s="205">
        <v>29110</v>
      </c>
      <c r="G8" s="205">
        <v>4662</v>
      </c>
      <c r="H8" s="232">
        <v>16.015115080728272</v>
      </c>
    </row>
    <row r="9" spans="2:8">
      <c r="B9" s="378"/>
      <c r="C9" s="379">
        <v>15</v>
      </c>
      <c r="D9" s="380" t="s">
        <v>642</v>
      </c>
      <c r="E9" s="86">
        <v>2003</v>
      </c>
      <c r="F9" s="205">
        <v>28874</v>
      </c>
      <c r="G9" s="205">
        <v>3967</v>
      </c>
      <c r="H9" s="232">
        <v>13.739003948188683</v>
      </c>
    </row>
    <row r="10" spans="2:8">
      <c r="B10" s="378"/>
      <c r="C10" s="379">
        <v>16</v>
      </c>
      <c r="D10" s="380" t="s">
        <v>642</v>
      </c>
      <c r="E10" s="86">
        <v>2004</v>
      </c>
      <c r="F10" s="205">
        <v>28571</v>
      </c>
      <c r="G10" s="205">
        <v>4281</v>
      </c>
      <c r="H10" s="232">
        <v>14.983724755871339</v>
      </c>
    </row>
    <row r="11" spans="2:8">
      <c r="B11" s="378"/>
      <c r="C11" s="379">
        <v>17</v>
      </c>
      <c r="D11" s="380" t="s">
        <v>642</v>
      </c>
      <c r="E11" s="86">
        <v>2005</v>
      </c>
      <c r="F11" s="205">
        <v>28193</v>
      </c>
      <c r="G11" s="205">
        <v>5095</v>
      </c>
      <c r="H11" s="232">
        <v>18.07186180966907</v>
      </c>
    </row>
    <row r="12" spans="2:8">
      <c r="B12" s="378"/>
      <c r="C12" s="379">
        <v>18</v>
      </c>
      <c r="D12" s="380" t="s">
        <v>642</v>
      </c>
      <c r="E12" s="86">
        <v>2006</v>
      </c>
      <c r="F12" s="205">
        <v>27885</v>
      </c>
      <c r="G12" s="205">
        <v>5398</v>
      </c>
      <c r="H12" s="232">
        <v>19.399999999999999</v>
      </c>
    </row>
    <row r="13" spans="2:8">
      <c r="B13" s="378"/>
      <c r="C13" s="379">
        <v>19</v>
      </c>
      <c r="D13" s="380" t="s">
        <v>642</v>
      </c>
      <c r="E13" s="86">
        <v>2007</v>
      </c>
      <c r="F13" s="205">
        <v>27548</v>
      </c>
      <c r="G13" s="205">
        <v>6198</v>
      </c>
      <c r="H13" s="232">
        <v>22.498899999999999</v>
      </c>
    </row>
    <row r="14" spans="2:8">
      <c r="B14" s="378"/>
      <c r="C14" s="379">
        <v>20</v>
      </c>
      <c r="D14" s="380" t="s">
        <v>642</v>
      </c>
      <c r="E14" s="86">
        <v>2008</v>
      </c>
      <c r="F14" s="205">
        <v>27062</v>
      </c>
      <c r="G14" s="205">
        <v>7253</v>
      </c>
      <c r="H14" s="232">
        <v>26.801400000000001</v>
      </c>
    </row>
    <row r="15" spans="2:8">
      <c r="B15" s="378"/>
      <c r="C15" s="379">
        <v>21</v>
      </c>
      <c r="D15" s="380" t="s">
        <v>642</v>
      </c>
      <c r="E15" s="86">
        <v>2009</v>
      </c>
      <c r="F15" s="205">
        <v>26684</v>
      </c>
      <c r="G15" s="205">
        <v>7959</v>
      </c>
      <c r="H15" s="232">
        <v>29.826899999999998</v>
      </c>
    </row>
    <row r="16" spans="2:8">
      <c r="B16" s="378"/>
      <c r="C16" s="379">
        <v>22</v>
      </c>
      <c r="D16" s="380" t="s">
        <v>642</v>
      </c>
      <c r="E16" s="86">
        <v>2010</v>
      </c>
      <c r="F16" s="205">
        <v>26242</v>
      </c>
      <c r="G16" s="205">
        <v>8435</v>
      </c>
      <c r="H16" s="232">
        <v>32.143129334654368</v>
      </c>
    </row>
    <row r="17" spans="2:8">
      <c r="B17" s="378"/>
      <c r="C17" s="379">
        <v>23</v>
      </c>
      <c r="D17" s="380" t="s">
        <v>642</v>
      </c>
      <c r="E17" s="86">
        <v>2011</v>
      </c>
      <c r="F17" s="205">
        <v>25797</v>
      </c>
      <c r="G17" s="205">
        <v>8853</v>
      </c>
      <c r="H17" s="232">
        <v>34.31794394697058</v>
      </c>
    </row>
    <row r="18" spans="2:8">
      <c r="B18" s="378"/>
      <c r="C18" s="379">
        <v>24</v>
      </c>
      <c r="D18" s="380" t="s">
        <v>642</v>
      </c>
      <c r="E18" s="86">
        <v>2012</v>
      </c>
      <c r="F18" s="205">
        <v>25529</v>
      </c>
      <c r="G18" s="205">
        <v>9295</v>
      </c>
      <c r="H18" s="232">
        <v>36.4</v>
      </c>
    </row>
    <row r="19" spans="2:8">
      <c r="B19" s="378"/>
      <c r="C19" s="379">
        <v>25</v>
      </c>
      <c r="D19" s="380" t="s">
        <v>641</v>
      </c>
      <c r="E19" s="86">
        <v>2013</v>
      </c>
      <c r="F19" s="205">
        <v>25467</v>
      </c>
      <c r="G19" s="205">
        <v>9651</v>
      </c>
      <c r="H19" s="232">
        <v>37.9</v>
      </c>
    </row>
    <row r="20" spans="2:8">
      <c r="B20" s="378"/>
      <c r="C20" s="379">
        <v>26</v>
      </c>
      <c r="D20" s="380" t="s">
        <v>641</v>
      </c>
      <c r="E20" s="86">
        <v>2014</v>
      </c>
      <c r="F20" s="205">
        <v>25091</v>
      </c>
      <c r="G20" s="205">
        <v>10151</v>
      </c>
      <c r="H20" s="232">
        <v>40.5</v>
      </c>
    </row>
    <row r="21" spans="2:8">
      <c r="B21" s="378"/>
      <c r="C21" s="379">
        <v>27</v>
      </c>
      <c r="D21" s="380" t="s">
        <v>641</v>
      </c>
      <c r="E21" s="86">
        <v>2015</v>
      </c>
      <c r="F21" s="205">
        <v>24867</v>
      </c>
      <c r="G21" s="205">
        <v>10298</v>
      </c>
      <c r="H21" s="232">
        <v>41.4</v>
      </c>
    </row>
    <row r="22" spans="2:8">
      <c r="B22" s="378"/>
      <c r="C22" s="379">
        <v>28</v>
      </c>
      <c r="D22" s="380" t="s">
        <v>641</v>
      </c>
      <c r="E22" s="86">
        <v>2016</v>
      </c>
      <c r="F22" s="205">
        <v>24474</v>
      </c>
      <c r="G22" s="205">
        <v>10385</v>
      </c>
      <c r="H22" s="232">
        <v>42.4</v>
      </c>
    </row>
    <row r="23" spans="2:8">
      <c r="B23" s="378"/>
      <c r="C23" s="379">
        <v>29</v>
      </c>
      <c r="D23" s="380" t="s">
        <v>641</v>
      </c>
      <c r="E23" s="86">
        <v>2017</v>
      </c>
      <c r="F23" s="205">
        <v>24127</v>
      </c>
      <c r="G23" s="205">
        <v>10824</v>
      </c>
      <c r="H23" s="232">
        <v>44.9</v>
      </c>
    </row>
    <row r="24" spans="2:8">
      <c r="B24" s="378"/>
      <c r="C24" s="379">
        <v>30</v>
      </c>
      <c r="D24" s="380" t="s">
        <v>641</v>
      </c>
      <c r="E24" s="86">
        <v>2018</v>
      </c>
      <c r="F24" s="205">
        <v>23776</v>
      </c>
      <c r="G24" s="205">
        <v>10907</v>
      </c>
      <c r="H24" s="232">
        <v>45.9</v>
      </c>
    </row>
    <row r="25" spans="2:8">
      <c r="B25" s="378"/>
      <c r="C25" s="379">
        <v>31</v>
      </c>
      <c r="D25" s="380" t="s">
        <v>641</v>
      </c>
      <c r="E25" s="86">
        <v>2019</v>
      </c>
      <c r="F25" s="205">
        <v>23445</v>
      </c>
      <c r="G25" s="205">
        <v>12062</v>
      </c>
      <c r="H25" s="232">
        <v>51.4</v>
      </c>
    </row>
    <row r="26" spans="2:8">
      <c r="B26" s="378" t="s">
        <v>86</v>
      </c>
      <c r="C26" s="379">
        <v>2</v>
      </c>
      <c r="D26" s="380" t="s">
        <v>641</v>
      </c>
      <c r="E26" s="86">
        <v>2020</v>
      </c>
      <c r="F26" s="205">
        <v>23251</v>
      </c>
      <c r="G26" s="205">
        <v>12183</v>
      </c>
      <c r="H26" s="232">
        <v>52.4</v>
      </c>
    </row>
    <row r="27" spans="2:8">
      <c r="B27" s="378"/>
      <c r="C27" s="379">
        <v>3</v>
      </c>
      <c r="D27" s="380" t="s">
        <v>641</v>
      </c>
      <c r="E27" s="86">
        <v>2021</v>
      </c>
      <c r="F27" s="205">
        <v>22837</v>
      </c>
      <c r="G27" s="205">
        <v>12262</v>
      </c>
      <c r="H27" s="232">
        <v>53.7</v>
      </c>
    </row>
    <row r="28" spans="2:8">
      <c r="B28" s="378"/>
      <c r="C28" s="379">
        <v>4</v>
      </c>
      <c r="D28" s="380" t="s">
        <v>641</v>
      </c>
      <c r="E28" s="86">
        <v>2022</v>
      </c>
      <c r="F28" s="205">
        <v>22312</v>
      </c>
      <c r="G28" s="205">
        <v>12302</v>
      </c>
      <c r="H28" s="232">
        <v>55.1</v>
      </c>
    </row>
    <row r="29" spans="2:8">
      <c r="B29" s="378"/>
      <c r="C29" s="379">
        <v>5</v>
      </c>
      <c r="D29" s="380" t="s">
        <v>641</v>
      </c>
      <c r="E29" s="86">
        <v>2023</v>
      </c>
      <c r="F29" s="205">
        <v>21932</v>
      </c>
      <c r="G29" s="205">
        <v>12186</v>
      </c>
      <c r="H29" s="232">
        <v>55.6</v>
      </c>
    </row>
    <row r="30" spans="2:8">
      <c r="B30" s="378"/>
      <c r="C30" s="379">
        <v>6</v>
      </c>
      <c r="D30" s="380" t="s">
        <v>642</v>
      </c>
      <c r="E30" s="86">
        <v>2024</v>
      </c>
      <c r="F30" s="205">
        <v>21464</v>
      </c>
      <c r="G30" s="205">
        <v>12313</v>
      </c>
      <c r="H30" s="232">
        <v>57.4</v>
      </c>
    </row>
    <row r="31" spans="2:8">
      <c r="B31" s="378"/>
      <c r="C31" s="379"/>
      <c r="D31" s="380"/>
      <c r="E31" s="86"/>
      <c r="F31" s="205"/>
      <c r="G31" s="205"/>
      <c r="H31" s="232"/>
    </row>
    <row r="32" spans="2:8">
      <c r="B32" s="351" t="s">
        <v>351</v>
      </c>
      <c r="C32" s="376"/>
      <c r="D32" s="377"/>
      <c r="E32" s="374"/>
      <c r="F32" s="207"/>
      <c r="G32" s="207"/>
      <c r="H32" s="233"/>
    </row>
    <row r="33" spans="2:8">
      <c r="B33" s="378" t="s">
        <v>87</v>
      </c>
      <c r="C33" s="379">
        <v>12</v>
      </c>
      <c r="D33" s="380" t="s">
        <v>642</v>
      </c>
      <c r="E33" s="86">
        <v>2000</v>
      </c>
      <c r="F33" s="205">
        <v>763699</v>
      </c>
      <c r="G33" s="205">
        <v>292628</v>
      </c>
      <c r="H33" s="232">
        <v>38.317190411405541</v>
      </c>
    </row>
    <row r="34" spans="2:8">
      <c r="B34" s="378"/>
      <c r="C34" s="379">
        <v>13</v>
      </c>
      <c r="D34" s="380" t="s">
        <v>642</v>
      </c>
      <c r="E34" s="86">
        <v>2001</v>
      </c>
      <c r="F34" s="205">
        <v>762144</v>
      </c>
      <c r="G34" s="205">
        <v>322674</v>
      </c>
      <c r="H34" s="232">
        <v>42.337668472099757</v>
      </c>
    </row>
    <row r="35" spans="2:8">
      <c r="B35" s="378"/>
      <c r="C35" s="379">
        <v>14</v>
      </c>
      <c r="D35" s="380" t="s">
        <v>642</v>
      </c>
      <c r="E35" s="86">
        <v>2002</v>
      </c>
      <c r="F35" s="205">
        <v>759303</v>
      </c>
      <c r="G35" s="205">
        <v>351401</v>
      </c>
      <c r="H35" s="232">
        <v>46.279416780916179</v>
      </c>
    </row>
    <row r="36" spans="2:8">
      <c r="B36" s="378"/>
      <c r="C36" s="379">
        <v>15</v>
      </c>
      <c r="D36" s="380" t="s">
        <v>642</v>
      </c>
      <c r="E36" s="86">
        <v>2003</v>
      </c>
      <c r="F36" s="205">
        <v>756770</v>
      </c>
      <c r="G36" s="205">
        <v>380272</v>
      </c>
      <c r="H36" s="232">
        <v>50.249349207817438</v>
      </c>
    </row>
    <row r="37" spans="2:8">
      <c r="B37" s="378"/>
      <c r="C37" s="379">
        <v>16</v>
      </c>
      <c r="D37" s="380" t="s">
        <v>642</v>
      </c>
      <c r="E37" s="86">
        <v>2004</v>
      </c>
      <c r="F37" s="205">
        <v>752534</v>
      </c>
      <c r="G37" s="205">
        <v>413165</v>
      </c>
      <c r="H37" s="232">
        <v>54.903167165868915</v>
      </c>
    </row>
    <row r="38" spans="2:8">
      <c r="B38" s="378"/>
      <c r="C38" s="379">
        <v>17</v>
      </c>
      <c r="D38" s="380" t="s">
        <v>642</v>
      </c>
      <c r="E38" s="86">
        <v>2005</v>
      </c>
      <c r="F38" s="205">
        <v>747469</v>
      </c>
      <c r="G38" s="205">
        <v>439689</v>
      </c>
      <c r="H38" s="232">
        <v>58.823710414746301</v>
      </c>
    </row>
    <row r="39" spans="2:8">
      <c r="B39" s="378"/>
      <c r="C39" s="379">
        <v>18</v>
      </c>
      <c r="D39" s="380" t="s">
        <v>642</v>
      </c>
      <c r="E39" s="86">
        <v>2006</v>
      </c>
      <c r="F39" s="205">
        <v>744677</v>
      </c>
      <c r="G39" s="205">
        <v>452414</v>
      </c>
      <c r="H39" s="232">
        <v>60.8</v>
      </c>
    </row>
    <row r="40" spans="2:8">
      <c r="B40" s="378"/>
      <c r="C40" s="379">
        <v>19</v>
      </c>
      <c r="D40" s="380" t="s">
        <v>642</v>
      </c>
      <c r="E40" s="86">
        <v>2007</v>
      </c>
      <c r="F40" s="205">
        <v>739080</v>
      </c>
      <c r="G40" s="205">
        <v>472557</v>
      </c>
      <c r="H40" s="232">
        <v>63.938545218379602</v>
      </c>
    </row>
    <row r="41" spans="2:8">
      <c r="B41" s="378"/>
      <c r="C41" s="379">
        <v>20</v>
      </c>
      <c r="D41" s="380" t="s">
        <v>642</v>
      </c>
      <c r="E41" s="86">
        <v>2008</v>
      </c>
      <c r="F41" s="205">
        <v>733123</v>
      </c>
      <c r="G41" s="205">
        <v>486495</v>
      </c>
      <c r="H41" s="232">
        <v>66.359260315117652</v>
      </c>
    </row>
    <row r="42" spans="2:8">
      <c r="B42" s="378"/>
      <c r="C42" s="379">
        <v>21</v>
      </c>
      <c r="D42" s="380" t="s">
        <v>642</v>
      </c>
      <c r="E42" s="86">
        <v>2009</v>
      </c>
      <c r="F42" s="205">
        <v>727793</v>
      </c>
      <c r="G42" s="205">
        <v>498482</v>
      </c>
      <c r="H42" s="232">
        <v>68.492277337099978</v>
      </c>
    </row>
    <row r="43" spans="2:8">
      <c r="B43" s="378"/>
      <c r="C43" s="379">
        <v>22</v>
      </c>
      <c r="D43" s="380" t="s">
        <v>642</v>
      </c>
      <c r="E43" s="86">
        <v>2010</v>
      </c>
      <c r="F43" s="205">
        <v>723182</v>
      </c>
      <c r="G43" s="205">
        <v>508934</v>
      </c>
      <c r="H43" s="232">
        <v>70.400000000000006</v>
      </c>
    </row>
    <row r="44" spans="2:8">
      <c r="B44" s="378"/>
      <c r="C44" s="379">
        <v>23</v>
      </c>
      <c r="D44" s="380" t="s">
        <v>642</v>
      </c>
      <c r="E44" s="86">
        <v>2011</v>
      </c>
      <c r="F44" s="205">
        <v>718218</v>
      </c>
      <c r="G44" s="205">
        <v>517549</v>
      </c>
      <c r="H44" s="232">
        <v>72.06015443778908</v>
      </c>
    </row>
    <row r="45" spans="2:8">
      <c r="B45" s="378"/>
      <c r="C45" s="379">
        <v>24</v>
      </c>
      <c r="D45" s="380" t="s">
        <v>642</v>
      </c>
      <c r="E45" s="86">
        <v>2012</v>
      </c>
      <c r="F45" s="205">
        <v>713056</v>
      </c>
      <c r="G45" s="205">
        <v>523405</v>
      </c>
      <c r="H45" s="232">
        <v>73.400000000000006</v>
      </c>
    </row>
    <row r="46" spans="2:8">
      <c r="B46" s="378"/>
      <c r="C46" s="379">
        <v>25</v>
      </c>
      <c r="D46" s="380" t="s">
        <v>641</v>
      </c>
      <c r="E46" s="86">
        <v>2013</v>
      </c>
      <c r="F46" s="205">
        <v>713134</v>
      </c>
      <c r="G46" s="205">
        <v>527810</v>
      </c>
      <c r="H46" s="232">
        <v>74</v>
      </c>
    </row>
    <row r="47" spans="2:8">
      <c r="B47" s="378"/>
      <c r="C47" s="379">
        <v>26</v>
      </c>
      <c r="D47" s="380" t="s">
        <v>641</v>
      </c>
      <c r="E47" s="86">
        <v>2014</v>
      </c>
      <c r="F47" s="205">
        <v>707784</v>
      </c>
      <c r="G47" s="205">
        <v>539430</v>
      </c>
      <c r="H47" s="232">
        <v>76.2</v>
      </c>
    </row>
    <row r="48" spans="2:8">
      <c r="B48" s="378"/>
      <c r="C48" s="379">
        <v>27</v>
      </c>
      <c r="D48" s="380" t="s">
        <v>641</v>
      </c>
      <c r="E48" s="86">
        <v>2015</v>
      </c>
      <c r="F48" s="205">
        <v>702753</v>
      </c>
      <c r="G48" s="205">
        <v>541465</v>
      </c>
      <c r="H48" s="232">
        <v>77</v>
      </c>
    </row>
    <row r="49" spans="2:8">
      <c r="B49" s="378"/>
      <c r="C49" s="379">
        <v>28</v>
      </c>
      <c r="D49" s="380" t="s">
        <v>641</v>
      </c>
      <c r="E49" s="86">
        <v>2016</v>
      </c>
      <c r="F49" s="205">
        <v>698101</v>
      </c>
      <c r="G49" s="205">
        <v>543148</v>
      </c>
      <c r="H49" s="232">
        <v>77.8</v>
      </c>
    </row>
    <row r="50" spans="2:8">
      <c r="B50" s="378"/>
      <c r="C50" s="379">
        <v>29</v>
      </c>
      <c r="D50" s="380" t="s">
        <v>641</v>
      </c>
      <c r="E50" s="86">
        <v>2017</v>
      </c>
      <c r="F50" s="205">
        <v>692902</v>
      </c>
      <c r="G50" s="205">
        <v>544610</v>
      </c>
      <c r="H50" s="232">
        <v>78.599999999999994</v>
      </c>
    </row>
    <row r="51" spans="2:8">
      <c r="B51" s="378"/>
      <c r="C51" s="379">
        <v>30</v>
      </c>
      <c r="D51" s="380" t="s">
        <v>641</v>
      </c>
      <c r="E51" s="86">
        <v>2018</v>
      </c>
      <c r="F51" s="205">
        <v>687804</v>
      </c>
      <c r="G51" s="205">
        <v>545594</v>
      </c>
      <c r="H51" s="232">
        <v>79.3</v>
      </c>
    </row>
    <row r="52" spans="2:8">
      <c r="B52" s="378"/>
      <c r="C52" s="379">
        <v>31</v>
      </c>
      <c r="D52" s="380" t="s">
        <v>641</v>
      </c>
      <c r="E52" s="86">
        <v>2019</v>
      </c>
      <c r="F52" s="205">
        <v>682237</v>
      </c>
      <c r="G52" s="205">
        <v>549990</v>
      </c>
      <c r="H52" s="232">
        <v>80.599999999999994</v>
      </c>
    </row>
    <row r="53" spans="2:8">
      <c r="B53" s="378" t="s">
        <v>86</v>
      </c>
      <c r="C53" s="379">
        <v>2</v>
      </c>
      <c r="D53" s="380" t="s">
        <v>641</v>
      </c>
      <c r="E53" s="86">
        <v>2020</v>
      </c>
      <c r="F53" s="205">
        <v>675537</v>
      </c>
      <c r="G53" s="205">
        <v>549479</v>
      </c>
      <c r="H53" s="232">
        <v>81.3</v>
      </c>
    </row>
    <row r="54" spans="2:8">
      <c r="B54" s="378"/>
      <c r="C54" s="379">
        <v>3</v>
      </c>
      <c r="D54" s="380" t="s">
        <v>641</v>
      </c>
      <c r="E54" s="86">
        <v>2021</v>
      </c>
      <c r="F54" s="205">
        <v>669771</v>
      </c>
      <c r="G54" s="205">
        <v>549096</v>
      </c>
      <c r="H54" s="232">
        <v>82</v>
      </c>
    </row>
    <row r="55" spans="2:8">
      <c r="B55" s="378"/>
      <c r="C55" s="379">
        <v>4</v>
      </c>
      <c r="D55" s="380" t="s">
        <v>641</v>
      </c>
      <c r="E55" s="86">
        <v>2022</v>
      </c>
      <c r="F55" s="205">
        <v>662124</v>
      </c>
      <c r="G55" s="205">
        <v>546798</v>
      </c>
      <c r="H55" s="232">
        <v>82.6</v>
      </c>
    </row>
    <row r="56" spans="2:8">
      <c r="B56" s="378"/>
      <c r="C56" s="379">
        <v>5</v>
      </c>
      <c r="D56" s="380" t="s">
        <v>641</v>
      </c>
      <c r="E56" s="86">
        <v>2023</v>
      </c>
      <c r="F56" s="205">
        <v>654326</v>
      </c>
      <c r="G56" s="205">
        <v>543143</v>
      </c>
      <c r="H56" s="232">
        <v>83</v>
      </c>
    </row>
    <row r="57" spans="2:8">
      <c r="B57" s="378"/>
      <c r="C57" s="379">
        <v>6</v>
      </c>
      <c r="D57" s="380" t="s">
        <v>642</v>
      </c>
      <c r="E57" s="86">
        <v>2024</v>
      </c>
      <c r="F57" s="205">
        <v>646101</v>
      </c>
      <c r="G57" s="205">
        <v>541536</v>
      </c>
      <c r="H57" s="232">
        <v>83.8</v>
      </c>
    </row>
    <row r="58" spans="2:8">
      <c r="B58" s="381"/>
      <c r="C58" s="382"/>
      <c r="D58" s="383"/>
      <c r="E58" s="386"/>
      <c r="F58" s="203"/>
      <c r="G58" s="203"/>
      <c r="H58" s="231"/>
    </row>
    <row r="59" spans="2:8">
      <c r="B59" s="379"/>
      <c r="C59" s="379"/>
      <c r="D59" s="379"/>
      <c r="E59" s="379"/>
    </row>
    <row r="60" spans="2:8">
      <c r="B60" s="79" t="s">
        <v>659</v>
      </c>
      <c r="C60" s="79" t="s">
        <v>658</v>
      </c>
      <c r="D60" s="79"/>
      <c r="E60" s="79"/>
      <c r="F60" s="79"/>
      <c r="G60" s="79"/>
    </row>
    <row r="61" spans="2:8">
      <c r="B61" s="79"/>
      <c r="C61" s="79" t="s">
        <v>657</v>
      </c>
      <c r="D61" s="79"/>
      <c r="E61" s="79"/>
      <c r="F61" s="79"/>
      <c r="G61" s="79"/>
    </row>
    <row r="62" spans="2:8">
      <c r="B62" s="79" t="s">
        <v>656</v>
      </c>
      <c r="C62" s="79"/>
      <c r="D62" s="79"/>
      <c r="E62" s="79"/>
      <c r="F62" s="79"/>
      <c r="G62" s="79"/>
    </row>
    <row r="63" spans="2:8">
      <c r="B63" s="379"/>
      <c r="C63" s="379"/>
      <c r="D63" s="379"/>
      <c r="E63" s="379"/>
    </row>
    <row r="64" spans="2:8">
      <c r="B64" s="379"/>
      <c r="C64" s="379"/>
      <c r="D64" s="379"/>
      <c r="E64" s="379"/>
    </row>
    <row r="65" spans="2:5">
      <c r="B65" s="379"/>
      <c r="C65" s="379"/>
      <c r="D65" s="379"/>
      <c r="E65" s="379"/>
    </row>
    <row r="66" spans="2:5">
      <c r="B66" s="379"/>
      <c r="C66" s="379"/>
      <c r="D66" s="379"/>
      <c r="E66" s="379"/>
    </row>
    <row r="67" spans="2:5">
      <c r="B67" s="379"/>
      <c r="C67" s="379"/>
      <c r="D67" s="379"/>
      <c r="E67" s="379"/>
    </row>
    <row r="68" spans="2:5">
      <c r="B68" s="379"/>
      <c r="C68" s="379"/>
      <c r="D68" s="379"/>
      <c r="E68" s="379"/>
    </row>
  </sheetData>
  <mergeCells count="1">
    <mergeCell ref="B4:E4"/>
  </mergeCells>
  <phoneticPr fontId="9"/>
  <pageMargins left="0.7" right="0.7" top="0.75" bottom="0.75" header="0.3" footer="0.3"/>
  <pageSetup paperSize="9" scale="72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D89BB-4612-495A-85F6-F8551EC02503}">
  <dimension ref="B1:Q62"/>
  <sheetViews>
    <sheetView zoomScale="80" zoomScaleNormal="80" workbookViewId="0">
      <pane xSplit="4" ySplit="7" topLeftCell="E8" activePane="bottomRight" state="frozen"/>
      <selection pane="topRight" activeCell="E1" sqref="E1"/>
      <selection pane="bottomLeft" activeCell="A8" sqref="A8"/>
      <selection pane="bottomRight"/>
    </sheetView>
  </sheetViews>
  <sheetFormatPr defaultRowHeight="18.75"/>
  <cols>
    <col min="2" max="4" width="5.625" customWidth="1"/>
  </cols>
  <sheetData>
    <row r="1" spans="2:17" ht="39.950000000000003" customHeight="1" thickBot="1">
      <c r="B1" s="242" t="s">
        <v>694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1"/>
    </row>
    <row r="2" spans="2:17" ht="19.5" thickTop="1"/>
    <row r="4" spans="2:17">
      <c r="B4" t="s">
        <v>693</v>
      </c>
    </row>
    <row r="5" spans="2:17">
      <c r="B5" s="616" t="s">
        <v>106</v>
      </c>
      <c r="C5" s="617"/>
      <c r="D5" s="617"/>
      <c r="E5" s="587" t="s">
        <v>692</v>
      </c>
      <c r="F5" s="587"/>
      <c r="G5" s="587"/>
      <c r="H5" s="587"/>
      <c r="I5" s="587"/>
      <c r="J5" s="587"/>
      <c r="K5" s="587" t="s">
        <v>691</v>
      </c>
      <c r="L5" s="587"/>
      <c r="M5" s="587"/>
      <c r="N5" s="587"/>
      <c r="O5" s="587"/>
      <c r="P5" s="587"/>
      <c r="Q5" s="587"/>
    </row>
    <row r="6" spans="2:17">
      <c r="B6" s="611"/>
      <c r="C6" s="587" t="s">
        <v>690</v>
      </c>
      <c r="D6" s="587"/>
      <c r="E6" s="349" t="s">
        <v>689</v>
      </c>
      <c r="F6" s="349" t="s">
        <v>688</v>
      </c>
      <c r="G6" s="349" t="s">
        <v>687</v>
      </c>
      <c r="H6" s="349" t="s">
        <v>686</v>
      </c>
      <c r="I6" s="349" t="s">
        <v>685</v>
      </c>
      <c r="J6" s="349" t="s">
        <v>684</v>
      </c>
      <c r="K6" s="349" t="s">
        <v>683</v>
      </c>
      <c r="L6" s="349" t="s">
        <v>682</v>
      </c>
      <c r="M6" s="349" t="s">
        <v>681</v>
      </c>
      <c r="N6" s="349" t="s">
        <v>680</v>
      </c>
      <c r="O6" s="349" t="s">
        <v>679</v>
      </c>
      <c r="P6" s="349" t="s">
        <v>678</v>
      </c>
      <c r="Q6" s="349" t="s">
        <v>677</v>
      </c>
    </row>
    <row r="7" spans="2:17" ht="33.75" customHeight="1">
      <c r="B7" s="613"/>
      <c r="C7" s="588" t="s">
        <v>676</v>
      </c>
      <c r="D7" s="587"/>
      <c r="E7" s="349" t="s">
        <v>672</v>
      </c>
      <c r="F7" s="349" t="s">
        <v>674</v>
      </c>
      <c r="G7" s="349" t="s">
        <v>675</v>
      </c>
      <c r="H7" s="349" t="s">
        <v>674</v>
      </c>
      <c r="I7" s="349" t="s">
        <v>673</v>
      </c>
      <c r="J7" s="349" t="s">
        <v>672</v>
      </c>
      <c r="K7" s="349" t="s">
        <v>671</v>
      </c>
      <c r="L7" s="349" t="s">
        <v>670</v>
      </c>
      <c r="M7" s="349" t="s">
        <v>669</v>
      </c>
      <c r="N7" s="349" t="s">
        <v>668</v>
      </c>
      <c r="O7" s="349" t="s">
        <v>667</v>
      </c>
      <c r="P7" s="349" t="s">
        <v>666</v>
      </c>
      <c r="Q7" s="349" t="s">
        <v>665</v>
      </c>
    </row>
    <row r="8" spans="2:17" ht="13.5" customHeight="1">
      <c r="B8" s="375" t="s">
        <v>411</v>
      </c>
      <c r="C8" s="240">
        <v>45</v>
      </c>
      <c r="D8" s="374">
        <v>1970</v>
      </c>
      <c r="E8" s="239">
        <v>274.47397260273971</v>
      </c>
      <c r="F8" s="239">
        <v>407.64109589041095</v>
      </c>
      <c r="G8" s="239">
        <v>1917.6520547945206</v>
      </c>
      <c r="H8" s="239">
        <v>1027.1205479452055</v>
      </c>
      <c r="I8" s="239">
        <v>56.61917808219178</v>
      </c>
      <c r="J8" s="239">
        <v>400.79178082191783</v>
      </c>
      <c r="K8" s="239">
        <v>45.463013698630135</v>
      </c>
      <c r="L8" s="239">
        <v>88.890410958904113</v>
      </c>
      <c r="M8" s="239">
        <v>311.30136986301369</v>
      </c>
      <c r="N8" s="239">
        <v>547.55068493150679</v>
      </c>
      <c r="O8" s="239">
        <v>130.43287671232878</v>
      </c>
      <c r="P8" s="239">
        <v>327.54520547945208</v>
      </c>
      <c r="Q8" s="239">
        <v>121.51780821917808</v>
      </c>
    </row>
    <row r="9" spans="2:17" ht="13.5" customHeight="1">
      <c r="B9" s="378"/>
      <c r="C9" s="238">
        <v>46</v>
      </c>
      <c r="D9" s="86">
        <v>1971</v>
      </c>
      <c r="E9" s="237">
        <v>261.00546448087431</v>
      </c>
      <c r="F9" s="237">
        <v>381.21038251366122</v>
      </c>
      <c r="G9" s="237">
        <v>1879.5245901639344</v>
      </c>
      <c r="H9" s="237">
        <v>1031.5273224043715</v>
      </c>
      <c r="I9" s="237">
        <v>57.234972677595628</v>
      </c>
      <c r="J9" s="237">
        <v>379.78688524590166</v>
      </c>
      <c r="K9" s="237">
        <v>46.213114754098363</v>
      </c>
      <c r="L9" s="237">
        <v>78.45628415300547</v>
      </c>
      <c r="M9" s="237">
        <v>264.6775956284153</v>
      </c>
      <c r="N9" s="237">
        <v>513.49180327868851</v>
      </c>
      <c r="O9" s="237">
        <v>121.08469945355191</v>
      </c>
      <c r="P9" s="237">
        <v>303.52185792349729</v>
      </c>
      <c r="Q9" s="237">
        <v>114.39344262295081</v>
      </c>
    </row>
    <row r="10" spans="2:17" ht="13.5" customHeight="1">
      <c r="B10" s="378"/>
      <c r="C10" s="238">
        <v>47</v>
      </c>
      <c r="D10" s="86">
        <v>1972</v>
      </c>
      <c r="E10" s="237">
        <v>208.07671232876712</v>
      </c>
      <c r="F10" s="237">
        <v>353.18630136986303</v>
      </c>
      <c r="G10" s="237">
        <v>1817.3013698630136</v>
      </c>
      <c r="H10" s="237">
        <v>903.47945205479448</v>
      </c>
      <c r="I10" s="237">
        <v>39.665753424657531</v>
      </c>
      <c r="J10" s="237">
        <v>339.83561643835617</v>
      </c>
      <c r="K10" s="237">
        <v>29.728767123287671</v>
      </c>
      <c r="L10" s="237">
        <v>60.147945205479452</v>
      </c>
      <c r="M10" s="237">
        <v>190.87945205479451</v>
      </c>
      <c r="N10" s="237">
        <v>411.23287671232879</v>
      </c>
      <c r="O10" s="237">
        <v>96.909589041095884</v>
      </c>
      <c r="P10" s="237">
        <v>242.32602739726028</v>
      </c>
      <c r="Q10" s="237">
        <v>86.912328767123284</v>
      </c>
    </row>
    <row r="11" spans="2:17" ht="13.5" customHeight="1">
      <c r="B11" s="378"/>
      <c r="C11" s="238">
        <v>48</v>
      </c>
      <c r="D11" s="86">
        <v>1973</v>
      </c>
      <c r="E11" s="237">
        <v>198.76438356164383</v>
      </c>
      <c r="F11" s="237">
        <v>341.57808219178082</v>
      </c>
      <c r="G11" s="237">
        <v>1773.1698630136987</v>
      </c>
      <c r="H11" s="237">
        <v>882.56986301369864</v>
      </c>
      <c r="I11" s="237">
        <v>35.123287671232873</v>
      </c>
      <c r="J11" s="237">
        <v>312.29041095890409</v>
      </c>
      <c r="K11" s="237">
        <v>29.378082191780823</v>
      </c>
      <c r="L11" s="237">
        <v>69.794520547945211</v>
      </c>
      <c r="M11" s="237">
        <v>200.18904109589042</v>
      </c>
      <c r="N11" s="237">
        <v>469.75616438356167</v>
      </c>
      <c r="O11" s="237">
        <v>122.1945205479452</v>
      </c>
      <c r="P11" s="237">
        <v>257.39452054794521</v>
      </c>
      <c r="Q11" s="237">
        <v>95.487671232876707</v>
      </c>
    </row>
    <row r="12" spans="2:17" ht="13.5" customHeight="1">
      <c r="B12" s="378"/>
      <c r="C12" s="238">
        <v>49</v>
      </c>
      <c r="D12" s="86">
        <v>1974</v>
      </c>
      <c r="E12" s="237">
        <v>212.64109589041095</v>
      </c>
      <c r="F12" s="237">
        <v>379.42739726027395</v>
      </c>
      <c r="G12" s="237">
        <v>1799.3424657534247</v>
      </c>
      <c r="H12" s="237">
        <v>912.44931506849321</v>
      </c>
      <c r="I12" s="237">
        <v>37.186301369863017</v>
      </c>
      <c r="J12" s="237">
        <v>301.74794520547943</v>
      </c>
      <c r="K12" s="237">
        <v>31.142465753424659</v>
      </c>
      <c r="L12" s="237">
        <v>57.805479452054797</v>
      </c>
      <c r="M12" s="237">
        <v>197.67397260273972</v>
      </c>
      <c r="N12" s="237">
        <v>479.76986301369863</v>
      </c>
      <c r="O12" s="237">
        <v>100.46027397260274</v>
      </c>
      <c r="P12" s="237">
        <v>248.49589041095891</v>
      </c>
      <c r="Q12" s="237">
        <v>93.254794520547946</v>
      </c>
    </row>
    <row r="13" spans="2:17" ht="13.5" customHeight="1">
      <c r="B13" s="378"/>
      <c r="C13" s="238">
        <v>50</v>
      </c>
      <c r="D13" s="86">
        <v>1975</v>
      </c>
      <c r="E13" s="237">
        <v>202.05464480874318</v>
      </c>
      <c r="F13" s="237">
        <v>307.49453551912569</v>
      </c>
      <c r="G13" s="237">
        <v>1751.8907103825136</v>
      </c>
      <c r="H13" s="237">
        <v>829.39344262295083</v>
      </c>
      <c r="I13" s="237">
        <v>34.825136612021858</v>
      </c>
      <c r="J13" s="237">
        <v>274.71311475409834</v>
      </c>
      <c r="K13" s="237">
        <v>12.357923497267759</v>
      </c>
      <c r="L13" s="237">
        <v>18.357923497267759</v>
      </c>
      <c r="M13" s="237">
        <v>95.778688524590166</v>
      </c>
      <c r="N13" s="237">
        <v>210.95628415300547</v>
      </c>
      <c r="O13" s="237">
        <v>44.191256830601091</v>
      </c>
      <c r="P13" s="237">
        <v>102.5327868852459</v>
      </c>
      <c r="Q13" s="237">
        <v>37.103825136612024</v>
      </c>
    </row>
    <row r="14" spans="2:17" ht="13.5" customHeight="1">
      <c r="B14" s="378"/>
      <c r="C14" s="238">
        <v>51</v>
      </c>
      <c r="D14" s="86">
        <v>1976</v>
      </c>
      <c r="E14" s="237">
        <v>192.47123287671232</v>
      </c>
      <c r="F14" s="237">
        <v>314.52328767123288</v>
      </c>
      <c r="G14" s="237">
        <v>1718.6273972602739</v>
      </c>
      <c r="H14" s="237">
        <v>808.00821917808219</v>
      </c>
      <c r="I14" s="237">
        <v>35.172602739726024</v>
      </c>
      <c r="J14" s="237">
        <v>296.63835616438354</v>
      </c>
      <c r="K14" s="237">
        <v>24.643835616438356</v>
      </c>
      <c r="L14" s="237">
        <v>36.30958904109589</v>
      </c>
      <c r="M14" s="237">
        <v>168.80547945205478</v>
      </c>
      <c r="N14" s="237">
        <v>409.18356164383562</v>
      </c>
      <c r="O14" s="237">
        <v>90.591780821917808</v>
      </c>
      <c r="P14" s="237">
        <v>212.39178082191782</v>
      </c>
      <c r="Q14" s="237">
        <v>74.583561643835623</v>
      </c>
    </row>
    <row r="15" spans="2:17" ht="13.5" customHeight="1">
      <c r="B15" s="378"/>
      <c r="C15" s="238">
        <v>52</v>
      </c>
      <c r="D15" s="86">
        <v>1977</v>
      </c>
      <c r="E15" s="237">
        <v>179.44657534246576</v>
      </c>
      <c r="F15" s="237">
        <v>287.82739726027398</v>
      </c>
      <c r="G15" s="237">
        <v>1609.2931506849316</v>
      </c>
      <c r="H15" s="237">
        <v>746.53424657534242</v>
      </c>
      <c r="I15" s="237">
        <v>36.750684931506846</v>
      </c>
      <c r="J15" s="237">
        <v>273.9095890410959</v>
      </c>
      <c r="K15" s="237">
        <v>26.282191780821918</v>
      </c>
      <c r="L15" s="237">
        <v>32.5013698630137</v>
      </c>
      <c r="M15" s="237">
        <v>163.82465753424657</v>
      </c>
      <c r="N15" s="237">
        <v>364.28767123287673</v>
      </c>
      <c r="O15" s="237">
        <v>83.38356164383562</v>
      </c>
      <c r="P15" s="237">
        <v>200.78904109589041</v>
      </c>
      <c r="Q15" s="237">
        <v>74.397260273972606</v>
      </c>
    </row>
    <row r="16" spans="2:17" ht="13.5" customHeight="1">
      <c r="B16" s="378"/>
      <c r="C16" s="238">
        <v>53</v>
      </c>
      <c r="D16" s="86">
        <v>1978</v>
      </c>
      <c r="E16" s="237">
        <v>180.21643835616439</v>
      </c>
      <c r="F16" s="237">
        <v>273.46027397260275</v>
      </c>
      <c r="G16" s="237">
        <v>1486.0657534246575</v>
      </c>
      <c r="H16" s="237">
        <v>706.58082191780818</v>
      </c>
      <c r="I16" s="237">
        <v>33.424657534246577</v>
      </c>
      <c r="J16" s="237">
        <v>271.48219178082189</v>
      </c>
      <c r="K16" s="237">
        <v>26.942465753424656</v>
      </c>
      <c r="L16" s="237">
        <v>32.079452054794523</v>
      </c>
      <c r="M16" s="237">
        <v>146.8082191780822</v>
      </c>
      <c r="N16" s="237">
        <v>346.71232876712327</v>
      </c>
      <c r="O16" s="237">
        <v>81.627397260273966</v>
      </c>
      <c r="P16" s="237">
        <v>174.87671232876713</v>
      </c>
      <c r="Q16" s="237">
        <v>62.876712328767127</v>
      </c>
    </row>
    <row r="17" spans="2:17" ht="13.5" customHeight="1">
      <c r="B17" s="378"/>
      <c r="C17" s="238">
        <v>54</v>
      </c>
      <c r="D17" s="86">
        <v>1979</v>
      </c>
      <c r="E17" s="237">
        <v>164.88524590163934</v>
      </c>
      <c r="F17" s="237">
        <v>260.91256830601094</v>
      </c>
      <c r="G17" s="237">
        <v>1350.3196721311476</v>
      </c>
      <c r="H17" s="237">
        <v>616.22131147540983</v>
      </c>
      <c r="I17" s="237">
        <v>31.472677595628415</v>
      </c>
      <c r="J17" s="237">
        <v>231.60655737704917</v>
      </c>
      <c r="K17" s="237">
        <v>17.368852459016395</v>
      </c>
      <c r="L17" s="237">
        <v>30.907103825136613</v>
      </c>
      <c r="M17" s="237">
        <v>138.28415300546447</v>
      </c>
      <c r="N17" s="237">
        <v>346.60109289617486</v>
      </c>
      <c r="O17" s="237">
        <v>74.704918032786878</v>
      </c>
      <c r="P17" s="237">
        <v>173.37158469945356</v>
      </c>
      <c r="Q17" s="237">
        <v>65.617486338797818</v>
      </c>
    </row>
    <row r="18" spans="2:17" ht="13.5" customHeight="1">
      <c r="B18" s="378"/>
      <c r="C18" s="238">
        <v>55</v>
      </c>
      <c r="D18" s="86">
        <v>1980</v>
      </c>
      <c r="E18" s="237">
        <v>150.78082191780823</v>
      </c>
      <c r="F18" s="237">
        <v>241.7917808219178</v>
      </c>
      <c r="G18" s="237">
        <v>1264.8958904109588</v>
      </c>
      <c r="H18" s="237">
        <v>568.84657534246571</v>
      </c>
      <c r="I18" s="237">
        <v>24.830136986301369</v>
      </c>
      <c r="J18" s="237">
        <v>205.10410958904109</v>
      </c>
      <c r="K18" s="237">
        <v>16.624657534246577</v>
      </c>
      <c r="L18" s="237">
        <v>26.742465753424657</v>
      </c>
      <c r="M18" s="237">
        <v>133.52054794520549</v>
      </c>
      <c r="N18" s="237">
        <v>314.64109589041095</v>
      </c>
      <c r="O18" s="237">
        <v>71.852054794520555</v>
      </c>
      <c r="P18" s="237">
        <v>167.48219178082192</v>
      </c>
      <c r="Q18" s="237">
        <v>62.819178082191783</v>
      </c>
    </row>
    <row r="19" spans="2:17" ht="13.5" customHeight="1">
      <c r="B19" s="378"/>
      <c r="C19" s="238">
        <v>56</v>
      </c>
      <c r="D19" s="86">
        <v>1981</v>
      </c>
      <c r="E19" s="237">
        <v>151.75342465753425</v>
      </c>
      <c r="F19" s="237">
        <v>240.98630136986301</v>
      </c>
      <c r="G19" s="237">
        <v>1556.9232876712329</v>
      </c>
      <c r="H19" s="237">
        <v>540.90684931506848</v>
      </c>
      <c r="I19" s="237">
        <v>21.342465753424658</v>
      </c>
      <c r="J19" s="237">
        <v>181.35342465753425</v>
      </c>
      <c r="K19" s="237">
        <v>14.435616438356165</v>
      </c>
      <c r="L19" s="237">
        <v>28.534246575342465</v>
      </c>
      <c r="M19" s="237">
        <v>132.15890410958903</v>
      </c>
      <c r="N19" s="237">
        <v>333.67397260273975</v>
      </c>
      <c r="O19" s="237">
        <v>71.797260273972597</v>
      </c>
      <c r="P19" s="237">
        <v>155.87123287671233</v>
      </c>
      <c r="Q19" s="237">
        <v>60.410958904109592</v>
      </c>
    </row>
    <row r="20" spans="2:17" ht="13.5" customHeight="1">
      <c r="B20" s="378"/>
      <c r="C20" s="238">
        <v>57</v>
      </c>
      <c r="D20" s="86">
        <v>1982</v>
      </c>
      <c r="E20" s="237">
        <v>153.61369863013698</v>
      </c>
      <c r="F20" s="237">
        <v>219.99178082191781</v>
      </c>
      <c r="G20" s="237">
        <v>1105.33698630137</v>
      </c>
      <c r="H20" s="237">
        <v>528.80821917808214</v>
      </c>
      <c r="I20" s="237">
        <v>20.358904109589041</v>
      </c>
      <c r="J20" s="237">
        <v>178.21643835616439</v>
      </c>
      <c r="K20" s="237">
        <v>15.613698630136986</v>
      </c>
      <c r="L20" s="237">
        <v>24.890410958904109</v>
      </c>
      <c r="M20" s="237">
        <v>139.58904109589042</v>
      </c>
      <c r="N20" s="237">
        <v>322.9095890410959</v>
      </c>
      <c r="O20" s="237">
        <v>71.279452054794518</v>
      </c>
      <c r="P20" s="237">
        <v>144.12054794520549</v>
      </c>
      <c r="Q20" s="237">
        <v>64.101369863013701</v>
      </c>
    </row>
    <row r="21" spans="2:17" ht="13.5" customHeight="1">
      <c r="B21" s="378"/>
      <c r="C21" s="238">
        <v>58</v>
      </c>
      <c r="D21" s="86">
        <v>1983</v>
      </c>
      <c r="E21" s="237">
        <v>148.37704918032787</v>
      </c>
      <c r="F21" s="237">
        <v>196.43989071038251</v>
      </c>
      <c r="G21" s="237">
        <v>1172.2404371584701</v>
      </c>
      <c r="H21" s="237">
        <v>473.6502732240437</v>
      </c>
      <c r="I21" s="237">
        <v>20.808743169398905</v>
      </c>
      <c r="J21" s="237">
        <v>146.57103825136613</v>
      </c>
      <c r="K21" s="237">
        <v>12.316939890710383</v>
      </c>
      <c r="L21" s="237">
        <v>23.355191256830601</v>
      </c>
      <c r="M21" s="237">
        <v>120.09562841530055</v>
      </c>
      <c r="N21" s="237">
        <v>273.68032786885249</v>
      </c>
      <c r="O21" s="237">
        <v>65.693989071038246</v>
      </c>
      <c r="P21" s="237">
        <v>132.84426229508196</v>
      </c>
      <c r="Q21" s="237">
        <v>59.284153005464482</v>
      </c>
    </row>
    <row r="22" spans="2:17" ht="13.5" customHeight="1">
      <c r="B22" s="378"/>
      <c r="C22" s="238">
        <v>59</v>
      </c>
      <c r="D22" s="86">
        <v>1984</v>
      </c>
      <c r="E22" s="237">
        <v>149.07945205479453</v>
      </c>
      <c r="F22" s="237">
        <v>174.7917808219178</v>
      </c>
      <c r="G22" s="237">
        <v>1015.654794520548</v>
      </c>
      <c r="H22" s="237">
        <v>491.17808219178085</v>
      </c>
      <c r="I22" s="237">
        <v>25.860273972602741</v>
      </c>
      <c r="J22" s="237">
        <v>154.1917808219178</v>
      </c>
      <c r="K22" s="237">
        <v>17.668493150684931</v>
      </c>
      <c r="L22" s="237">
        <v>21.213698630136985</v>
      </c>
      <c r="M22" s="237">
        <v>111.85479452054794</v>
      </c>
      <c r="N22" s="237">
        <v>264.59726027397261</v>
      </c>
      <c r="O22" s="237">
        <v>72.794520547945211</v>
      </c>
      <c r="P22" s="237">
        <v>133.17260273972602</v>
      </c>
      <c r="Q22" s="237">
        <v>59.0027397260274</v>
      </c>
    </row>
    <row r="23" spans="2:17" ht="13.5" customHeight="1">
      <c r="B23" s="378"/>
      <c r="C23" s="238">
        <v>60</v>
      </c>
      <c r="D23" s="86">
        <v>1985</v>
      </c>
      <c r="E23" s="237">
        <v>115.66849315068494</v>
      </c>
      <c r="F23" s="237">
        <v>150.8986301369863</v>
      </c>
      <c r="G23" s="237">
        <v>992.68493150684935</v>
      </c>
      <c r="H23" s="237">
        <v>461.13150684931509</v>
      </c>
      <c r="I23" s="237">
        <v>28.693150684931506</v>
      </c>
      <c r="J23" s="237">
        <v>141.92602739726027</v>
      </c>
      <c r="K23" s="237">
        <v>15.997260273972604</v>
      </c>
      <c r="L23" s="237">
        <v>22.227397260273971</v>
      </c>
      <c r="M23" s="237">
        <v>81.947945205479456</v>
      </c>
      <c r="N23" s="237">
        <v>246.46301369863014</v>
      </c>
      <c r="O23" s="237">
        <v>64.756164383561639</v>
      </c>
      <c r="P23" s="237">
        <v>114.97534246575343</v>
      </c>
      <c r="Q23" s="237">
        <v>51.079452054794523</v>
      </c>
    </row>
    <row r="24" spans="2:17" ht="13.5" customHeight="1">
      <c r="B24" s="378"/>
      <c r="C24" s="238">
        <v>61</v>
      </c>
      <c r="D24" s="86">
        <v>1986</v>
      </c>
      <c r="E24" s="237">
        <v>103.51232876712329</v>
      </c>
      <c r="F24" s="237">
        <v>156.54520547945205</v>
      </c>
      <c r="G24" s="237">
        <v>932.83013698630134</v>
      </c>
      <c r="H24" s="237">
        <v>429.26027397260276</v>
      </c>
      <c r="I24" s="237">
        <v>32.249315068493154</v>
      </c>
      <c r="J24" s="237">
        <v>151.26301369863015</v>
      </c>
      <c r="K24" s="237">
        <v>15.550684931506849</v>
      </c>
      <c r="L24" s="237">
        <v>22.350684931506848</v>
      </c>
      <c r="M24" s="237">
        <v>75.273972602739732</v>
      </c>
      <c r="N24" s="237">
        <v>233.74794520547945</v>
      </c>
      <c r="O24" s="237">
        <v>62.087671232876716</v>
      </c>
      <c r="P24" s="237">
        <v>112.1041095890411</v>
      </c>
      <c r="Q24" s="237">
        <v>52.726027397260275</v>
      </c>
    </row>
    <row r="25" spans="2:17" ht="13.5" customHeight="1">
      <c r="B25" s="378"/>
      <c r="C25" s="238">
        <v>62</v>
      </c>
      <c r="D25" s="86">
        <v>1987</v>
      </c>
      <c r="E25" s="237">
        <v>99</v>
      </c>
      <c r="F25" s="237">
        <v>166</v>
      </c>
      <c r="G25" s="237">
        <v>1104</v>
      </c>
      <c r="H25" s="237">
        <v>367</v>
      </c>
      <c r="I25" s="237">
        <v>27</v>
      </c>
      <c r="J25" s="237">
        <v>143</v>
      </c>
      <c r="K25" s="237">
        <v>18</v>
      </c>
      <c r="L25" s="237">
        <v>20</v>
      </c>
      <c r="M25" s="237">
        <v>77</v>
      </c>
      <c r="N25" s="237">
        <v>198</v>
      </c>
      <c r="O25" s="237">
        <v>50</v>
      </c>
      <c r="P25" s="237">
        <v>99</v>
      </c>
      <c r="Q25" s="237">
        <v>48</v>
      </c>
    </row>
    <row r="26" spans="2:17" ht="13.5" customHeight="1">
      <c r="B26" s="378"/>
      <c r="C26" s="238">
        <v>63</v>
      </c>
      <c r="D26" s="86">
        <v>1988</v>
      </c>
      <c r="E26" s="237">
        <v>109</v>
      </c>
      <c r="F26" s="237">
        <v>148</v>
      </c>
      <c r="G26" s="237">
        <v>1107</v>
      </c>
      <c r="H26" s="237">
        <v>353</v>
      </c>
      <c r="I26" s="237">
        <v>24</v>
      </c>
      <c r="J26" s="237">
        <v>137</v>
      </c>
      <c r="K26" s="237">
        <v>17</v>
      </c>
      <c r="L26" s="237">
        <v>21</v>
      </c>
      <c r="M26" s="237">
        <v>78</v>
      </c>
      <c r="N26" s="237">
        <v>206</v>
      </c>
      <c r="O26" s="237">
        <v>59</v>
      </c>
      <c r="P26" s="237">
        <v>109</v>
      </c>
      <c r="Q26" s="237">
        <v>47</v>
      </c>
    </row>
    <row r="27" spans="2:17">
      <c r="B27" s="378" t="s">
        <v>87</v>
      </c>
      <c r="C27" s="380">
        <v>1</v>
      </c>
      <c r="D27" s="86">
        <v>1989</v>
      </c>
      <c r="E27" s="237">
        <v>114</v>
      </c>
      <c r="F27" s="237">
        <v>147</v>
      </c>
      <c r="G27" s="237">
        <v>1106</v>
      </c>
      <c r="H27" s="237">
        <v>336</v>
      </c>
      <c r="I27" s="237">
        <v>45</v>
      </c>
      <c r="J27" s="237">
        <v>109</v>
      </c>
      <c r="K27" s="237">
        <v>18</v>
      </c>
      <c r="L27" s="237">
        <v>22</v>
      </c>
      <c r="M27" s="237">
        <v>71</v>
      </c>
      <c r="N27" s="237">
        <v>195</v>
      </c>
      <c r="O27" s="237">
        <v>56</v>
      </c>
      <c r="P27" s="237">
        <v>89</v>
      </c>
      <c r="Q27" s="237">
        <v>39</v>
      </c>
    </row>
    <row r="28" spans="2:17">
      <c r="B28" s="378"/>
      <c r="C28" s="380">
        <v>2</v>
      </c>
      <c r="D28" s="86">
        <v>1990</v>
      </c>
      <c r="E28" s="237">
        <v>99</v>
      </c>
      <c r="F28" s="237">
        <v>139</v>
      </c>
      <c r="G28" s="237">
        <v>1091</v>
      </c>
      <c r="H28" s="237">
        <v>311</v>
      </c>
      <c r="I28" s="237">
        <v>41</v>
      </c>
      <c r="J28" s="237">
        <v>82</v>
      </c>
      <c r="K28" s="237">
        <v>13</v>
      </c>
      <c r="L28" s="237">
        <v>19</v>
      </c>
      <c r="M28" s="237">
        <v>61</v>
      </c>
      <c r="N28" s="237">
        <v>187</v>
      </c>
      <c r="O28" s="237">
        <v>59</v>
      </c>
      <c r="P28" s="237">
        <v>86</v>
      </c>
      <c r="Q28" s="237">
        <v>35</v>
      </c>
    </row>
    <row r="29" spans="2:17">
      <c r="B29" s="378"/>
      <c r="C29" s="380">
        <v>3</v>
      </c>
      <c r="D29" s="86">
        <v>1991</v>
      </c>
      <c r="E29" s="237">
        <v>109</v>
      </c>
      <c r="F29" s="237">
        <v>168</v>
      </c>
      <c r="G29" s="237">
        <v>1017</v>
      </c>
      <c r="H29" s="237">
        <v>295</v>
      </c>
      <c r="I29" s="237">
        <v>45</v>
      </c>
      <c r="J29" s="237">
        <v>82</v>
      </c>
      <c r="K29" s="237">
        <v>17</v>
      </c>
      <c r="L29" s="237">
        <v>20</v>
      </c>
      <c r="M29" s="237">
        <v>75</v>
      </c>
      <c r="N29" s="237">
        <v>197</v>
      </c>
      <c r="O29" s="237">
        <v>60</v>
      </c>
      <c r="P29" s="237">
        <v>91</v>
      </c>
      <c r="Q29" s="237">
        <v>41</v>
      </c>
    </row>
    <row r="30" spans="2:17">
      <c r="B30" s="378"/>
      <c r="C30" s="380">
        <v>4</v>
      </c>
      <c r="D30" s="86">
        <v>1992</v>
      </c>
      <c r="E30" s="237">
        <v>104</v>
      </c>
      <c r="F30" s="237">
        <v>172</v>
      </c>
      <c r="G30" s="237">
        <v>984</v>
      </c>
      <c r="H30" s="237">
        <v>285</v>
      </c>
      <c r="I30" s="237">
        <v>55</v>
      </c>
      <c r="J30" s="237">
        <v>78</v>
      </c>
      <c r="K30" s="237">
        <v>14</v>
      </c>
      <c r="L30" s="237">
        <v>18</v>
      </c>
      <c r="M30" s="237">
        <v>68</v>
      </c>
      <c r="N30" s="237">
        <v>182</v>
      </c>
      <c r="O30" s="237">
        <v>58</v>
      </c>
      <c r="P30" s="237">
        <v>96</v>
      </c>
      <c r="Q30" s="237">
        <v>41</v>
      </c>
    </row>
    <row r="31" spans="2:17">
      <c r="B31" s="378"/>
      <c r="C31" s="380">
        <v>5</v>
      </c>
      <c r="D31" s="86">
        <v>1993</v>
      </c>
      <c r="E31" s="237">
        <v>95</v>
      </c>
      <c r="F31" s="237">
        <v>157</v>
      </c>
      <c r="G31" s="237">
        <v>955</v>
      </c>
      <c r="H31" s="237">
        <v>308</v>
      </c>
      <c r="I31" s="237">
        <v>68</v>
      </c>
      <c r="J31" s="237">
        <v>69</v>
      </c>
      <c r="K31" s="237">
        <v>12</v>
      </c>
      <c r="L31" s="237">
        <v>17</v>
      </c>
      <c r="M31" s="237">
        <v>60</v>
      </c>
      <c r="N31" s="237">
        <v>176</v>
      </c>
      <c r="O31" s="237">
        <v>54</v>
      </c>
      <c r="P31" s="237">
        <v>87</v>
      </c>
      <c r="Q31" s="237">
        <v>36</v>
      </c>
    </row>
    <row r="32" spans="2:17">
      <c r="B32" s="378"/>
      <c r="C32" s="380">
        <v>6</v>
      </c>
      <c r="D32" s="86">
        <v>1994</v>
      </c>
      <c r="E32" s="237">
        <v>84</v>
      </c>
      <c r="F32" s="237">
        <v>163</v>
      </c>
      <c r="G32" s="237">
        <v>916</v>
      </c>
      <c r="H32" s="237">
        <v>323</v>
      </c>
      <c r="I32" s="237">
        <v>76</v>
      </c>
      <c r="J32" s="237">
        <v>56</v>
      </c>
      <c r="K32" s="237">
        <v>9</v>
      </c>
      <c r="L32" s="237">
        <v>14</v>
      </c>
      <c r="M32" s="237">
        <v>47</v>
      </c>
      <c r="N32" s="237">
        <v>171</v>
      </c>
      <c r="O32" s="237">
        <v>48</v>
      </c>
      <c r="P32" s="237">
        <v>78</v>
      </c>
      <c r="Q32" s="237">
        <v>34</v>
      </c>
    </row>
    <row r="33" spans="2:17">
      <c r="B33" s="378"/>
      <c r="C33" s="380">
        <v>7</v>
      </c>
      <c r="D33" s="86">
        <v>1995</v>
      </c>
      <c r="E33" s="237">
        <v>75</v>
      </c>
      <c r="F33" s="237">
        <v>161</v>
      </c>
      <c r="G33" s="237">
        <v>900</v>
      </c>
      <c r="H33" s="237">
        <v>313</v>
      </c>
      <c r="I33" s="237">
        <v>81</v>
      </c>
      <c r="J33" s="237">
        <v>54</v>
      </c>
      <c r="K33" s="237">
        <v>9</v>
      </c>
      <c r="L33" s="237">
        <v>15</v>
      </c>
      <c r="M33" s="237">
        <v>46</v>
      </c>
      <c r="N33" s="237">
        <v>157</v>
      </c>
      <c r="O33" s="237">
        <v>44</v>
      </c>
      <c r="P33" s="237">
        <v>76</v>
      </c>
      <c r="Q33" s="237">
        <v>28</v>
      </c>
    </row>
    <row r="34" spans="2:17">
      <c r="B34" s="378"/>
      <c r="C34" s="380">
        <v>8</v>
      </c>
      <c r="D34" s="86">
        <v>1996</v>
      </c>
      <c r="E34" s="237">
        <v>67</v>
      </c>
      <c r="F34" s="237">
        <v>152</v>
      </c>
      <c r="G34" s="237">
        <v>913</v>
      </c>
      <c r="H34" s="237">
        <v>316</v>
      </c>
      <c r="I34" s="237">
        <v>75</v>
      </c>
      <c r="J34" s="237">
        <v>60</v>
      </c>
      <c r="K34" s="237">
        <v>14</v>
      </c>
      <c r="L34" s="237">
        <v>16</v>
      </c>
      <c r="M34" s="237">
        <v>45</v>
      </c>
      <c r="N34" s="237">
        <v>153</v>
      </c>
      <c r="O34" s="237">
        <v>41</v>
      </c>
      <c r="P34" s="237">
        <v>73</v>
      </c>
      <c r="Q34" s="237">
        <v>27</v>
      </c>
    </row>
    <row r="35" spans="2:17">
      <c r="B35" s="378"/>
      <c r="C35" s="380">
        <v>9</v>
      </c>
      <c r="D35" s="86">
        <v>1997</v>
      </c>
      <c r="E35" s="237">
        <v>55</v>
      </c>
      <c r="F35" s="237">
        <v>136</v>
      </c>
      <c r="G35" s="237">
        <v>890</v>
      </c>
      <c r="H35" s="237">
        <v>300</v>
      </c>
      <c r="I35" s="237">
        <v>61</v>
      </c>
      <c r="J35" s="237">
        <v>51</v>
      </c>
      <c r="K35" s="237">
        <v>12</v>
      </c>
      <c r="L35" s="237">
        <v>14</v>
      </c>
      <c r="M35" s="237">
        <v>39</v>
      </c>
      <c r="N35" s="237">
        <v>147</v>
      </c>
      <c r="O35" s="237">
        <v>44</v>
      </c>
      <c r="P35" s="237">
        <v>65</v>
      </c>
      <c r="Q35" s="237">
        <v>25</v>
      </c>
    </row>
    <row r="36" spans="2:17">
      <c r="B36" s="378"/>
      <c r="C36" s="380">
        <v>10</v>
      </c>
      <c r="D36" s="86">
        <v>1998</v>
      </c>
      <c r="E36" s="237">
        <v>46</v>
      </c>
      <c r="F36" s="237">
        <v>119</v>
      </c>
      <c r="G36" s="237">
        <v>835</v>
      </c>
      <c r="H36" s="237">
        <v>282</v>
      </c>
      <c r="I36" s="237">
        <v>67</v>
      </c>
      <c r="J36" s="237">
        <v>42</v>
      </c>
      <c r="K36" s="237">
        <v>10</v>
      </c>
      <c r="L36" s="237">
        <v>11</v>
      </c>
      <c r="M36" s="237">
        <v>46</v>
      </c>
      <c r="N36" s="237">
        <v>149</v>
      </c>
      <c r="O36" s="237">
        <v>41</v>
      </c>
      <c r="P36" s="237">
        <v>50</v>
      </c>
      <c r="Q36" s="237">
        <v>17</v>
      </c>
    </row>
    <row r="37" spans="2:17">
      <c r="B37" s="378"/>
      <c r="C37" s="380">
        <v>11</v>
      </c>
      <c r="D37" s="86">
        <v>1999</v>
      </c>
      <c r="E37" s="237">
        <v>51</v>
      </c>
      <c r="F37" s="237">
        <v>118</v>
      </c>
      <c r="G37" s="237">
        <v>805</v>
      </c>
      <c r="H37" s="237">
        <v>272</v>
      </c>
      <c r="I37" s="237">
        <v>57</v>
      </c>
      <c r="J37" s="237">
        <v>40</v>
      </c>
      <c r="K37" s="237">
        <v>8</v>
      </c>
      <c r="L37" s="237">
        <v>9</v>
      </c>
      <c r="M37" s="237">
        <v>39</v>
      </c>
      <c r="N37" s="237">
        <v>117</v>
      </c>
      <c r="O37" s="237">
        <v>34</v>
      </c>
      <c r="P37" s="237">
        <v>49</v>
      </c>
      <c r="Q37" s="237">
        <v>15</v>
      </c>
    </row>
    <row r="38" spans="2:17">
      <c r="B38" s="378"/>
      <c r="C38" s="380">
        <v>12</v>
      </c>
      <c r="D38" s="86">
        <v>2000</v>
      </c>
      <c r="E38" s="237">
        <v>55</v>
      </c>
      <c r="F38" s="237">
        <v>109</v>
      </c>
      <c r="G38" s="237">
        <v>739</v>
      </c>
      <c r="H38" s="237">
        <v>277</v>
      </c>
      <c r="I38" s="237">
        <v>49</v>
      </c>
      <c r="J38" s="237">
        <v>84</v>
      </c>
      <c r="K38" s="237">
        <v>8</v>
      </c>
      <c r="L38" s="237">
        <v>9</v>
      </c>
      <c r="M38" s="237">
        <v>32</v>
      </c>
      <c r="N38" s="237">
        <v>113</v>
      </c>
      <c r="O38" s="237">
        <v>30</v>
      </c>
      <c r="P38" s="237">
        <v>51</v>
      </c>
      <c r="Q38" s="237">
        <v>17</v>
      </c>
    </row>
    <row r="39" spans="2:17">
      <c r="B39" s="378"/>
      <c r="C39" s="380">
        <v>13</v>
      </c>
      <c r="D39" s="86">
        <v>2001</v>
      </c>
      <c r="E39" s="237">
        <v>42</v>
      </c>
      <c r="F39" s="237">
        <v>97</v>
      </c>
      <c r="G39" s="237">
        <v>693</v>
      </c>
      <c r="H39" s="237">
        <v>266</v>
      </c>
      <c r="I39" s="237">
        <v>38</v>
      </c>
      <c r="J39" s="237">
        <v>56</v>
      </c>
      <c r="K39" s="237">
        <v>7</v>
      </c>
      <c r="L39" s="237">
        <v>8</v>
      </c>
      <c r="M39" s="237">
        <v>26</v>
      </c>
      <c r="N39" s="237">
        <v>103</v>
      </c>
      <c r="O39" s="237">
        <v>22</v>
      </c>
      <c r="P39" s="237">
        <v>31</v>
      </c>
      <c r="Q39" s="237">
        <v>8</v>
      </c>
    </row>
    <row r="40" spans="2:17">
      <c r="B40" s="378"/>
      <c r="C40" s="380">
        <v>14</v>
      </c>
      <c r="D40" s="86">
        <v>2002</v>
      </c>
      <c r="E40" s="237">
        <v>39</v>
      </c>
      <c r="F40" s="237">
        <v>97</v>
      </c>
      <c r="G40" s="237">
        <v>645</v>
      </c>
      <c r="H40" s="237">
        <v>268</v>
      </c>
      <c r="I40" s="237">
        <v>38</v>
      </c>
      <c r="J40" s="237">
        <v>47</v>
      </c>
      <c r="K40" s="237">
        <v>3</v>
      </c>
      <c r="L40" s="237">
        <v>5</v>
      </c>
      <c r="M40" s="237">
        <v>20</v>
      </c>
      <c r="N40" s="237">
        <v>97</v>
      </c>
      <c r="O40" s="237">
        <v>20</v>
      </c>
      <c r="P40" s="237">
        <v>24</v>
      </c>
      <c r="Q40" s="237">
        <v>10</v>
      </c>
    </row>
    <row r="41" spans="2:17">
      <c r="B41" s="378"/>
      <c r="C41" s="380">
        <v>15</v>
      </c>
      <c r="D41" s="86">
        <v>2003</v>
      </c>
      <c r="E41" s="237">
        <v>41</v>
      </c>
      <c r="F41" s="237">
        <v>100</v>
      </c>
      <c r="G41" s="237">
        <v>650</v>
      </c>
      <c r="H41" s="237">
        <v>250</v>
      </c>
      <c r="I41" s="237">
        <v>45</v>
      </c>
      <c r="J41" s="237">
        <v>40</v>
      </c>
      <c r="K41" s="237">
        <v>2</v>
      </c>
      <c r="L41" s="237">
        <v>4</v>
      </c>
      <c r="M41" s="237">
        <v>19</v>
      </c>
      <c r="N41" s="237">
        <v>87</v>
      </c>
      <c r="O41" s="237">
        <v>20</v>
      </c>
      <c r="P41" s="237">
        <v>21</v>
      </c>
      <c r="Q41" s="237">
        <v>11</v>
      </c>
    </row>
    <row r="42" spans="2:17">
      <c r="B42" s="378"/>
      <c r="C42" s="380">
        <v>16</v>
      </c>
      <c r="D42" s="86">
        <v>2004</v>
      </c>
      <c r="E42" s="237">
        <v>43</v>
      </c>
      <c r="F42" s="237">
        <v>99</v>
      </c>
      <c r="G42" s="237">
        <v>624</v>
      </c>
      <c r="H42" s="237">
        <v>259</v>
      </c>
      <c r="I42" s="237">
        <v>36</v>
      </c>
      <c r="J42" s="237">
        <v>36</v>
      </c>
      <c r="K42" s="237">
        <v>2</v>
      </c>
      <c r="L42" s="237">
        <v>2</v>
      </c>
      <c r="M42" s="237">
        <v>18</v>
      </c>
      <c r="N42" s="237">
        <v>83</v>
      </c>
      <c r="O42" s="237">
        <v>19</v>
      </c>
      <c r="P42" s="237">
        <v>20</v>
      </c>
      <c r="Q42" s="237">
        <v>10</v>
      </c>
    </row>
    <row r="43" spans="2:17">
      <c r="B43" s="378"/>
      <c r="C43" s="380">
        <v>17</v>
      </c>
      <c r="D43" s="86">
        <v>2005</v>
      </c>
      <c r="E43" s="237">
        <v>34</v>
      </c>
      <c r="F43" s="237">
        <v>90</v>
      </c>
      <c r="G43" s="237">
        <v>603</v>
      </c>
      <c r="H43" s="237">
        <v>238</v>
      </c>
      <c r="I43" s="237">
        <v>30</v>
      </c>
      <c r="J43" s="237">
        <v>29</v>
      </c>
      <c r="K43" s="237">
        <v>1</v>
      </c>
      <c r="L43" s="237">
        <v>1</v>
      </c>
      <c r="M43" s="237">
        <v>14</v>
      </c>
      <c r="N43" s="237">
        <v>87</v>
      </c>
      <c r="O43" s="237">
        <v>15</v>
      </c>
      <c r="P43" s="237">
        <v>19</v>
      </c>
      <c r="Q43" s="237">
        <v>11</v>
      </c>
    </row>
    <row r="44" spans="2:17">
      <c r="B44" s="378"/>
      <c r="C44" s="380">
        <v>18</v>
      </c>
      <c r="D44" s="86">
        <v>2006</v>
      </c>
      <c r="E44" s="237">
        <v>25</v>
      </c>
      <c r="F44" s="237">
        <v>84</v>
      </c>
      <c r="G44" s="237">
        <v>567</v>
      </c>
      <c r="H44" s="237">
        <v>207</v>
      </c>
      <c r="I44" s="237">
        <v>27</v>
      </c>
      <c r="J44" s="237">
        <v>38</v>
      </c>
      <c r="K44" s="237">
        <v>0</v>
      </c>
      <c r="L44" s="237">
        <v>1</v>
      </c>
      <c r="M44" s="237">
        <v>8</v>
      </c>
      <c r="N44" s="237">
        <v>82</v>
      </c>
      <c r="O44" s="237">
        <v>15</v>
      </c>
      <c r="P44" s="237">
        <v>18</v>
      </c>
      <c r="Q44" s="237">
        <v>12</v>
      </c>
    </row>
    <row r="45" spans="2:17">
      <c r="B45" s="378"/>
      <c r="C45" s="380">
        <v>19</v>
      </c>
      <c r="D45" s="86">
        <v>2007</v>
      </c>
      <c r="E45" s="237">
        <v>26</v>
      </c>
      <c r="F45" s="237">
        <v>80</v>
      </c>
      <c r="G45" s="237">
        <v>563</v>
      </c>
      <c r="H45" s="237">
        <v>214</v>
      </c>
      <c r="I45" s="237">
        <v>29</v>
      </c>
      <c r="J45" s="237">
        <v>34</v>
      </c>
      <c r="K45" s="237">
        <v>0</v>
      </c>
      <c r="L45" s="237">
        <v>1</v>
      </c>
      <c r="M45" s="237">
        <v>9</v>
      </c>
      <c r="N45" s="237">
        <v>102</v>
      </c>
      <c r="O45" s="237">
        <v>10</v>
      </c>
      <c r="P45" s="237">
        <v>20</v>
      </c>
      <c r="Q45" s="237">
        <v>12</v>
      </c>
    </row>
    <row r="46" spans="2:17">
      <c r="B46" s="378"/>
      <c r="C46" s="380">
        <v>20</v>
      </c>
      <c r="D46" s="86">
        <v>2008</v>
      </c>
      <c r="E46" s="237">
        <v>25.997260273972604</v>
      </c>
      <c r="F46" s="237">
        <v>79.706849315068496</v>
      </c>
      <c r="G46" s="237">
        <v>533.1232876712329</v>
      </c>
      <c r="H46" s="237">
        <v>221.17534246575343</v>
      </c>
      <c r="I46" s="237">
        <v>29.580821917808219</v>
      </c>
      <c r="J46" s="237">
        <v>39.841095890410962</v>
      </c>
      <c r="K46" s="237">
        <v>0</v>
      </c>
      <c r="L46" s="237">
        <v>0.99178082191780825</v>
      </c>
      <c r="M46" s="237">
        <v>8.3342465753424655</v>
      </c>
      <c r="N46" s="237">
        <v>89.819178082191783</v>
      </c>
      <c r="O46" s="237">
        <v>9.706849315068494</v>
      </c>
      <c r="P46" s="237">
        <v>21.367123287671234</v>
      </c>
      <c r="Q46" s="237">
        <v>11.032876712328767</v>
      </c>
    </row>
    <row r="47" spans="2:17">
      <c r="B47" s="378"/>
      <c r="C47" s="380">
        <v>21</v>
      </c>
      <c r="D47" s="86">
        <v>2009</v>
      </c>
      <c r="E47" s="237">
        <v>23</v>
      </c>
      <c r="F47" s="237">
        <v>75</v>
      </c>
      <c r="G47" s="237">
        <v>429</v>
      </c>
      <c r="H47" s="237">
        <v>226</v>
      </c>
      <c r="I47" s="237">
        <v>29</v>
      </c>
      <c r="J47" s="237">
        <v>30</v>
      </c>
      <c r="K47" s="237">
        <v>0</v>
      </c>
      <c r="L47" s="237">
        <v>0</v>
      </c>
      <c r="M47" s="237">
        <v>10</v>
      </c>
      <c r="N47" s="237">
        <v>80</v>
      </c>
      <c r="O47" s="237">
        <v>8</v>
      </c>
      <c r="P47" s="237">
        <v>21</v>
      </c>
      <c r="Q47" s="237">
        <v>9</v>
      </c>
    </row>
    <row r="48" spans="2:17">
      <c r="B48" s="378"/>
      <c r="C48" s="380">
        <v>22</v>
      </c>
      <c r="D48" s="86">
        <v>2010</v>
      </c>
      <c r="E48" s="237">
        <v>24</v>
      </c>
      <c r="F48" s="237">
        <v>70</v>
      </c>
      <c r="G48" s="237">
        <v>424</v>
      </c>
      <c r="H48" s="237">
        <v>217</v>
      </c>
      <c r="I48" s="237">
        <v>28</v>
      </c>
      <c r="J48" s="237">
        <v>33</v>
      </c>
      <c r="K48" s="237">
        <v>0</v>
      </c>
      <c r="L48" s="237">
        <v>1</v>
      </c>
      <c r="M48" s="237">
        <v>13</v>
      </c>
      <c r="N48" s="237">
        <v>63</v>
      </c>
      <c r="O48" s="237">
        <v>12</v>
      </c>
      <c r="P48" s="237">
        <v>18</v>
      </c>
      <c r="Q48" s="237">
        <v>6</v>
      </c>
    </row>
    <row r="49" spans="2:17">
      <c r="B49" s="378"/>
      <c r="C49" s="380">
        <v>23</v>
      </c>
      <c r="D49" s="86">
        <v>2011</v>
      </c>
      <c r="E49" s="237">
        <v>25</v>
      </c>
      <c r="F49" s="237">
        <v>61</v>
      </c>
      <c r="G49" s="237">
        <v>388</v>
      </c>
      <c r="H49" s="237">
        <v>206</v>
      </c>
      <c r="I49" s="237">
        <v>27</v>
      </c>
      <c r="J49" s="237">
        <v>26</v>
      </c>
      <c r="K49" s="237">
        <v>0</v>
      </c>
      <c r="L49" s="237">
        <v>0</v>
      </c>
      <c r="M49" s="237">
        <v>9</v>
      </c>
      <c r="N49" s="237">
        <v>54</v>
      </c>
      <c r="O49" s="237">
        <v>10</v>
      </c>
      <c r="P49" s="237">
        <v>17</v>
      </c>
      <c r="Q49" s="237">
        <v>6</v>
      </c>
    </row>
    <row r="50" spans="2:17">
      <c r="B50" s="378"/>
      <c r="C50" s="380">
        <v>24</v>
      </c>
      <c r="D50" s="86">
        <v>2012</v>
      </c>
      <c r="E50" s="237">
        <v>24</v>
      </c>
      <c r="F50" s="237">
        <v>49</v>
      </c>
      <c r="G50" s="237">
        <v>386</v>
      </c>
      <c r="H50" s="237">
        <v>193</v>
      </c>
      <c r="I50" s="237">
        <v>25</v>
      </c>
      <c r="J50" s="237">
        <v>30</v>
      </c>
      <c r="K50" s="237">
        <v>0</v>
      </c>
      <c r="L50" s="237">
        <v>0</v>
      </c>
      <c r="M50" s="237">
        <v>9</v>
      </c>
      <c r="N50" s="237">
        <v>51</v>
      </c>
      <c r="O50" s="237">
        <v>9</v>
      </c>
      <c r="P50" s="237">
        <v>13</v>
      </c>
      <c r="Q50" s="237">
        <v>6</v>
      </c>
    </row>
    <row r="51" spans="2:17">
      <c r="B51" s="378"/>
      <c r="C51" s="380">
        <v>25</v>
      </c>
      <c r="D51" s="86">
        <v>2013</v>
      </c>
      <c r="E51" s="237">
        <v>21</v>
      </c>
      <c r="F51" s="237">
        <v>57</v>
      </c>
      <c r="G51" s="237">
        <v>371</v>
      </c>
      <c r="H51" s="237">
        <v>195</v>
      </c>
      <c r="I51" s="237">
        <v>28</v>
      </c>
      <c r="J51" s="237">
        <v>27</v>
      </c>
      <c r="K51" s="237">
        <v>0</v>
      </c>
      <c r="L51" s="237">
        <v>1</v>
      </c>
      <c r="M51" s="237">
        <v>7</v>
      </c>
      <c r="N51" s="237">
        <v>40</v>
      </c>
      <c r="O51" s="237">
        <v>8</v>
      </c>
      <c r="P51" s="237">
        <v>12</v>
      </c>
      <c r="Q51" s="237">
        <v>4</v>
      </c>
    </row>
    <row r="52" spans="2:17">
      <c r="B52" s="378"/>
      <c r="C52" s="380">
        <v>26</v>
      </c>
      <c r="D52" s="86">
        <v>2014</v>
      </c>
      <c r="E52" s="237">
        <v>17</v>
      </c>
      <c r="F52" s="237">
        <v>45</v>
      </c>
      <c r="G52" s="237">
        <v>373</v>
      </c>
      <c r="H52" s="237">
        <v>181</v>
      </c>
      <c r="I52" s="237">
        <v>29</v>
      </c>
      <c r="J52" s="237">
        <v>27</v>
      </c>
      <c r="K52" s="237">
        <v>0</v>
      </c>
      <c r="L52" s="237">
        <v>0</v>
      </c>
      <c r="M52" s="237">
        <v>6</v>
      </c>
      <c r="N52" s="237">
        <v>38</v>
      </c>
      <c r="O52" s="237">
        <v>7</v>
      </c>
      <c r="P52" s="237">
        <v>9</v>
      </c>
      <c r="Q52" s="237">
        <v>3</v>
      </c>
    </row>
    <row r="53" spans="2:17">
      <c r="B53" s="378"/>
      <c r="C53" s="380">
        <v>27</v>
      </c>
      <c r="D53" s="86">
        <v>2015</v>
      </c>
      <c r="E53" s="237">
        <v>16</v>
      </c>
      <c r="F53" s="237">
        <v>42</v>
      </c>
      <c r="G53" s="237">
        <v>369</v>
      </c>
      <c r="H53" s="237">
        <v>173</v>
      </c>
      <c r="I53" s="237">
        <v>32</v>
      </c>
      <c r="J53" s="237">
        <v>27</v>
      </c>
      <c r="K53" s="237">
        <v>0</v>
      </c>
      <c r="L53" s="237">
        <v>0</v>
      </c>
      <c r="M53" s="237">
        <v>7</v>
      </c>
      <c r="N53" s="237">
        <v>32</v>
      </c>
      <c r="O53" s="237">
        <v>7</v>
      </c>
      <c r="P53" s="237">
        <v>7</v>
      </c>
      <c r="Q53" s="237">
        <v>2</v>
      </c>
    </row>
    <row r="54" spans="2:17">
      <c r="B54" s="378"/>
      <c r="C54" s="380">
        <v>28</v>
      </c>
      <c r="D54" s="86">
        <v>2016</v>
      </c>
      <c r="E54" s="237">
        <v>21</v>
      </c>
      <c r="F54" s="237">
        <v>46</v>
      </c>
      <c r="G54" s="237">
        <v>392</v>
      </c>
      <c r="H54" s="237">
        <v>171</v>
      </c>
      <c r="I54" s="237">
        <v>28</v>
      </c>
      <c r="J54" s="237">
        <v>26</v>
      </c>
      <c r="K54" s="237">
        <v>1</v>
      </c>
      <c r="L54" s="237">
        <v>0</v>
      </c>
      <c r="M54" s="237">
        <v>4</v>
      </c>
      <c r="N54" s="237">
        <v>33</v>
      </c>
      <c r="O54" s="237">
        <v>7</v>
      </c>
      <c r="P54" s="237">
        <v>5</v>
      </c>
      <c r="Q54" s="237">
        <v>2</v>
      </c>
    </row>
    <row r="55" spans="2:17">
      <c r="B55" s="378"/>
      <c r="C55" s="380">
        <v>29</v>
      </c>
      <c r="D55" s="86">
        <v>2017</v>
      </c>
      <c r="E55" s="237">
        <v>19</v>
      </c>
      <c r="F55" s="237">
        <v>40</v>
      </c>
      <c r="G55" s="237">
        <v>428</v>
      </c>
      <c r="H55" s="237">
        <v>169</v>
      </c>
      <c r="I55" s="237">
        <v>22</v>
      </c>
      <c r="J55" s="237">
        <v>29</v>
      </c>
      <c r="K55" s="237">
        <v>3</v>
      </c>
      <c r="L55" s="237">
        <v>2</v>
      </c>
      <c r="M55" s="237">
        <v>4</v>
      </c>
      <c r="N55" s="237">
        <v>30</v>
      </c>
      <c r="O55" s="237">
        <v>8</v>
      </c>
      <c r="P55" s="237">
        <v>5</v>
      </c>
      <c r="Q55" s="237">
        <v>3</v>
      </c>
    </row>
    <row r="56" spans="2:17">
      <c r="B56" s="378"/>
      <c r="C56" s="380">
        <v>30</v>
      </c>
      <c r="D56" s="86">
        <v>2018</v>
      </c>
      <c r="E56" s="237">
        <v>17</v>
      </c>
      <c r="F56" s="237">
        <v>37</v>
      </c>
      <c r="G56" s="237">
        <v>369</v>
      </c>
      <c r="H56" s="237">
        <v>171</v>
      </c>
      <c r="I56" s="237">
        <v>27</v>
      </c>
      <c r="J56" s="237">
        <v>33</v>
      </c>
      <c r="K56" s="237" t="s">
        <v>188</v>
      </c>
      <c r="L56" s="237" t="s">
        <v>188</v>
      </c>
      <c r="M56" s="237" t="s">
        <v>188</v>
      </c>
      <c r="N56" s="237" t="s">
        <v>188</v>
      </c>
      <c r="O56" s="237" t="s">
        <v>188</v>
      </c>
      <c r="P56" s="237" t="s">
        <v>188</v>
      </c>
      <c r="Q56" s="237" t="s">
        <v>188</v>
      </c>
    </row>
    <row r="57" spans="2:17">
      <c r="B57" s="378" t="s">
        <v>86</v>
      </c>
      <c r="C57" s="380">
        <v>1</v>
      </c>
      <c r="D57" s="86">
        <v>2019</v>
      </c>
      <c r="E57" s="237">
        <v>14</v>
      </c>
      <c r="F57" s="237">
        <v>38</v>
      </c>
      <c r="G57" s="237">
        <v>343</v>
      </c>
      <c r="H57" s="237">
        <v>182</v>
      </c>
      <c r="I57" s="237">
        <v>24</v>
      </c>
      <c r="J57" s="237">
        <v>30</v>
      </c>
      <c r="K57" s="237" t="s">
        <v>188</v>
      </c>
      <c r="L57" s="237" t="s">
        <v>188</v>
      </c>
      <c r="M57" s="237" t="s">
        <v>188</v>
      </c>
      <c r="N57" s="237" t="s">
        <v>188</v>
      </c>
      <c r="O57" s="237" t="s">
        <v>188</v>
      </c>
      <c r="P57" s="237" t="s">
        <v>188</v>
      </c>
      <c r="Q57" s="237" t="s">
        <v>188</v>
      </c>
    </row>
    <row r="58" spans="2:17">
      <c r="B58" s="378"/>
      <c r="C58" s="380">
        <v>2</v>
      </c>
      <c r="D58" s="86">
        <v>2020</v>
      </c>
      <c r="E58" s="237">
        <v>16</v>
      </c>
      <c r="F58" s="237">
        <v>35</v>
      </c>
      <c r="G58" s="237">
        <v>253</v>
      </c>
      <c r="H58" s="237">
        <v>164</v>
      </c>
      <c r="I58" s="237">
        <v>23</v>
      </c>
      <c r="J58" s="237">
        <v>22</v>
      </c>
      <c r="K58" s="237" t="s">
        <v>188</v>
      </c>
      <c r="L58" s="237" t="s">
        <v>188</v>
      </c>
      <c r="M58" s="237" t="s">
        <v>188</v>
      </c>
      <c r="N58" s="237" t="s">
        <v>188</v>
      </c>
      <c r="O58" s="237" t="s">
        <v>188</v>
      </c>
      <c r="P58" s="237" t="s">
        <v>188</v>
      </c>
      <c r="Q58" s="237" t="s">
        <v>188</v>
      </c>
    </row>
    <row r="59" spans="2:17">
      <c r="B59" s="378"/>
      <c r="C59" s="380">
        <v>3</v>
      </c>
      <c r="D59" s="86">
        <v>2021</v>
      </c>
      <c r="E59" s="237">
        <v>15</v>
      </c>
      <c r="F59" s="237">
        <v>41</v>
      </c>
      <c r="G59" s="237">
        <v>219</v>
      </c>
      <c r="H59" s="237">
        <v>154</v>
      </c>
      <c r="I59" s="237">
        <v>19</v>
      </c>
      <c r="J59" s="237">
        <v>24</v>
      </c>
      <c r="K59" s="237" t="s">
        <v>188</v>
      </c>
      <c r="L59" s="237" t="s">
        <v>188</v>
      </c>
      <c r="M59" s="237" t="s">
        <v>188</v>
      </c>
      <c r="N59" s="237" t="s">
        <v>188</v>
      </c>
      <c r="O59" s="237" t="s">
        <v>188</v>
      </c>
      <c r="P59" s="237" t="s">
        <v>188</v>
      </c>
      <c r="Q59" s="237" t="s">
        <v>188</v>
      </c>
    </row>
    <row r="60" spans="2:17">
      <c r="B60" s="378"/>
      <c r="C60" s="380">
        <v>4</v>
      </c>
      <c r="D60" s="86">
        <v>2022</v>
      </c>
      <c r="E60" s="237">
        <v>18</v>
      </c>
      <c r="F60" s="237">
        <v>34</v>
      </c>
      <c r="G60" s="237">
        <v>201</v>
      </c>
      <c r="H60" s="237">
        <v>128</v>
      </c>
      <c r="I60" s="237">
        <v>22</v>
      </c>
      <c r="J60" s="237">
        <v>21</v>
      </c>
      <c r="K60" s="237" t="s">
        <v>188</v>
      </c>
      <c r="L60" s="237" t="s">
        <v>188</v>
      </c>
      <c r="M60" s="237" t="s">
        <v>188</v>
      </c>
      <c r="N60" s="237" t="s">
        <v>188</v>
      </c>
      <c r="O60" s="237" t="s">
        <v>188</v>
      </c>
      <c r="P60" s="237" t="s">
        <v>188</v>
      </c>
      <c r="Q60" s="237" t="s">
        <v>188</v>
      </c>
    </row>
    <row r="61" spans="2:17">
      <c r="B61" s="378"/>
      <c r="C61" s="380">
        <v>5</v>
      </c>
      <c r="D61" s="86">
        <v>2023</v>
      </c>
      <c r="E61" s="237">
        <v>13</v>
      </c>
      <c r="F61" s="237">
        <v>32</v>
      </c>
      <c r="G61" s="237">
        <v>205</v>
      </c>
      <c r="H61" s="237">
        <v>125</v>
      </c>
      <c r="I61" s="237">
        <v>19</v>
      </c>
      <c r="J61" s="237">
        <v>21</v>
      </c>
      <c r="K61" s="237" t="s">
        <v>412</v>
      </c>
      <c r="L61" s="237" t="s">
        <v>412</v>
      </c>
      <c r="M61" s="237" t="s">
        <v>412</v>
      </c>
      <c r="N61" s="237" t="s">
        <v>412</v>
      </c>
      <c r="O61" s="237" t="s">
        <v>412</v>
      </c>
      <c r="P61" s="237" t="s">
        <v>412</v>
      </c>
      <c r="Q61" s="237" t="s">
        <v>412</v>
      </c>
    </row>
    <row r="62" spans="2:17">
      <c r="B62" s="381"/>
      <c r="C62" s="383"/>
      <c r="D62" s="386"/>
      <c r="E62" s="236"/>
      <c r="F62" s="236"/>
      <c r="G62" s="236"/>
      <c r="H62" s="236"/>
      <c r="I62" s="236"/>
      <c r="J62" s="236"/>
      <c r="K62" s="236"/>
      <c r="L62" s="236"/>
      <c r="M62" s="236"/>
      <c r="N62" s="236"/>
      <c r="O62" s="236"/>
      <c r="P62" s="236"/>
      <c r="Q62" s="236"/>
    </row>
  </sheetData>
  <mergeCells count="6">
    <mergeCell ref="E5:J5"/>
    <mergeCell ref="K5:Q5"/>
    <mergeCell ref="C7:D7"/>
    <mergeCell ref="C6:D6"/>
    <mergeCell ref="B5:B7"/>
    <mergeCell ref="C5:D5"/>
  </mergeCells>
  <phoneticPr fontId="9"/>
  <pageMargins left="0.59055118110236227" right="0.59055118110236227" top="0.59055118110236227" bottom="0.59055118110236227" header="0.31496062992125984" footer="0.31496062992125984"/>
  <pageSetup paperSize="9" scale="62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CB8A2-0702-41C2-A135-31BE5AFB7BB8}">
  <sheetPr>
    <pageSetUpPr fitToPage="1"/>
  </sheetPr>
  <dimension ref="A1:Y91"/>
  <sheetViews>
    <sheetView zoomScale="80" zoomScaleNormal="8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6" sqref="A6:XFD6"/>
    </sheetView>
  </sheetViews>
  <sheetFormatPr defaultRowHeight="18.75"/>
  <cols>
    <col min="2" max="5" width="5.625" customWidth="1"/>
    <col min="6" max="7" width="10.625" customWidth="1"/>
    <col min="9" max="9" width="10.625" customWidth="1"/>
    <col min="11" max="12" width="10.625" customWidth="1"/>
    <col min="14" max="14" width="10.625" customWidth="1"/>
    <col min="16" max="17" width="10.625" customWidth="1"/>
    <col min="19" max="19" width="10.625" customWidth="1"/>
    <col min="21" max="22" width="10.625" customWidth="1"/>
    <col min="24" max="24" width="10.625" customWidth="1"/>
  </cols>
  <sheetData>
    <row r="1" spans="1:25" ht="39.950000000000003" customHeight="1" thickBot="1">
      <c r="B1" s="242" t="s">
        <v>714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1"/>
    </row>
    <row r="2" spans="1:25" ht="19.5" thickTop="1"/>
    <row r="4" spans="1:25">
      <c r="B4" s="6" t="s">
        <v>713</v>
      </c>
    </row>
    <row r="5" spans="1:25">
      <c r="B5" s="587" t="s">
        <v>106</v>
      </c>
      <c r="C5" s="587"/>
      <c r="D5" s="587"/>
      <c r="E5" s="587"/>
      <c r="F5" s="587" t="s">
        <v>712</v>
      </c>
      <c r="G5" s="587"/>
      <c r="H5" s="587"/>
      <c r="I5" s="587"/>
      <c r="J5" s="587"/>
      <c r="K5" s="587" t="s">
        <v>711</v>
      </c>
      <c r="L5" s="587"/>
      <c r="M5" s="587"/>
      <c r="N5" s="587"/>
      <c r="O5" s="587"/>
      <c r="P5" s="587" t="s">
        <v>710</v>
      </c>
      <c r="Q5" s="587"/>
      <c r="R5" s="587"/>
      <c r="S5" s="587"/>
      <c r="T5" s="587"/>
      <c r="U5" s="587" t="s">
        <v>709</v>
      </c>
      <c r="V5" s="587"/>
      <c r="W5" s="587"/>
      <c r="X5" s="587"/>
      <c r="Y5" s="587"/>
    </row>
    <row r="6" spans="1:25" ht="33.75" customHeight="1">
      <c r="B6" s="587"/>
      <c r="C6" s="587"/>
      <c r="D6" s="587"/>
      <c r="E6" s="587"/>
      <c r="F6" s="353" t="s">
        <v>708</v>
      </c>
      <c r="G6" s="353" t="s">
        <v>707</v>
      </c>
      <c r="H6" s="353" t="s">
        <v>706</v>
      </c>
      <c r="I6" s="353" t="s">
        <v>705</v>
      </c>
      <c r="J6" s="353" t="s">
        <v>704</v>
      </c>
      <c r="K6" s="353" t="s">
        <v>708</v>
      </c>
      <c r="L6" s="353" t="s">
        <v>707</v>
      </c>
      <c r="M6" s="353" t="s">
        <v>706</v>
      </c>
      <c r="N6" s="353" t="s">
        <v>705</v>
      </c>
      <c r="O6" s="353" t="s">
        <v>704</v>
      </c>
      <c r="P6" s="353" t="s">
        <v>708</v>
      </c>
      <c r="Q6" s="353" t="s">
        <v>707</v>
      </c>
      <c r="R6" s="353" t="s">
        <v>706</v>
      </c>
      <c r="S6" s="353" t="s">
        <v>705</v>
      </c>
      <c r="T6" s="353" t="s">
        <v>704</v>
      </c>
      <c r="U6" s="353" t="s">
        <v>708</v>
      </c>
      <c r="V6" s="353" t="s">
        <v>707</v>
      </c>
      <c r="W6" s="353" t="s">
        <v>706</v>
      </c>
      <c r="X6" s="353" t="s">
        <v>705</v>
      </c>
      <c r="Y6" s="353" t="s">
        <v>704</v>
      </c>
    </row>
    <row r="7" spans="1:25" ht="13.5" customHeight="1">
      <c r="B7" s="356" t="s">
        <v>352</v>
      </c>
      <c r="C7" s="375"/>
      <c r="D7" s="376"/>
      <c r="E7" s="377"/>
      <c r="F7" s="254"/>
      <c r="G7" s="254"/>
      <c r="H7" s="253"/>
      <c r="I7" s="254"/>
      <c r="J7" s="253"/>
      <c r="K7" s="254"/>
      <c r="L7" s="254"/>
      <c r="M7" s="253"/>
      <c r="N7" s="254"/>
      <c r="O7" s="253"/>
      <c r="P7" s="254"/>
      <c r="Q7" s="254"/>
      <c r="R7" s="253"/>
      <c r="S7" s="254"/>
      <c r="T7" s="253"/>
      <c r="U7" s="254"/>
      <c r="V7" s="254"/>
      <c r="W7" s="253"/>
      <c r="X7" s="254"/>
      <c r="Y7" s="253"/>
    </row>
    <row r="8" spans="1:25" ht="13.5" customHeight="1">
      <c r="B8" s="378" t="s">
        <v>411</v>
      </c>
      <c r="C8" s="61">
        <v>62</v>
      </c>
      <c r="D8" s="87" t="s">
        <v>703</v>
      </c>
      <c r="E8" s="86">
        <v>1987</v>
      </c>
      <c r="F8" s="251">
        <v>643</v>
      </c>
      <c r="G8" s="251">
        <v>227</v>
      </c>
      <c r="H8" s="250">
        <f t="shared" ref="H8:H40" si="0">(G8/F8)*100</f>
        <v>35.303265940902023</v>
      </c>
      <c r="I8" s="251">
        <v>487</v>
      </c>
      <c r="J8" s="250">
        <f t="shared" ref="J8:J40" si="1">(I8/F8)*100</f>
        <v>75.73872472783826</v>
      </c>
      <c r="K8" s="251">
        <v>47</v>
      </c>
      <c r="L8" s="251">
        <v>47</v>
      </c>
      <c r="M8" s="250">
        <f t="shared" ref="M8:M40" si="2">(L8/K8)*100</f>
        <v>100</v>
      </c>
      <c r="N8" s="251">
        <v>47</v>
      </c>
      <c r="O8" s="250">
        <f t="shared" ref="O8:O40" si="3">(N8/K8)*100</f>
        <v>100</v>
      </c>
      <c r="P8" s="251">
        <v>113</v>
      </c>
      <c r="Q8" s="251">
        <v>32</v>
      </c>
      <c r="R8" s="250">
        <f t="shared" ref="R8:R33" si="4">(Q8/P8)*100</f>
        <v>28.318584070796462</v>
      </c>
      <c r="S8" s="251">
        <v>110</v>
      </c>
      <c r="T8" s="250">
        <f t="shared" ref="T8:T33" si="5">(S8/P8)*100</f>
        <v>97.345132743362825</v>
      </c>
      <c r="U8" s="251">
        <v>482</v>
      </c>
      <c r="V8" s="251">
        <v>148</v>
      </c>
      <c r="W8" s="250">
        <f t="shared" ref="W8:W33" si="6">(V8/U8)*100</f>
        <v>30.70539419087137</v>
      </c>
      <c r="X8" s="251">
        <v>331</v>
      </c>
      <c r="Y8" s="250">
        <f t="shared" ref="Y8:Y34" si="7">(X8/U8)*100</f>
        <v>68.672199170124486</v>
      </c>
    </row>
    <row r="9" spans="1:25" ht="13.5" customHeight="1">
      <c r="A9" s="249"/>
      <c r="B9" s="378"/>
      <c r="C9" s="61">
        <v>63</v>
      </c>
      <c r="D9" s="87" t="s">
        <v>703</v>
      </c>
      <c r="E9" s="86">
        <v>1988</v>
      </c>
      <c r="F9" s="251">
        <v>643</v>
      </c>
      <c r="G9" s="251">
        <v>227</v>
      </c>
      <c r="H9" s="250">
        <f t="shared" si="0"/>
        <v>35.303265940902023</v>
      </c>
      <c r="I9" s="251">
        <v>492</v>
      </c>
      <c r="J9" s="250">
        <f t="shared" si="1"/>
        <v>76.516329704510113</v>
      </c>
      <c r="K9" s="251">
        <v>47</v>
      </c>
      <c r="L9" s="251">
        <v>47</v>
      </c>
      <c r="M9" s="250">
        <f t="shared" si="2"/>
        <v>100</v>
      </c>
      <c r="N9" s="251">
        <v>47</v>
      </c>
      <c r="O9" s="250">
        <f t="shared" si="3"/>
        <v>100</v>
      </c>
      <c r="P9" s="251">
        <v>113</v>
      </c>
      <c r="Q9" s="251">
        <v>32</v>
      </c>
      <c r="R9" s="250">
        <f t="shared" si="4"/>
        <v>28.318584070796462</v>
      </c>
      <c r="S9" s="251">
        <v>110</v>
      </c>
      <c r="T9" s="250">
        <f t="shared" si="5"/>
        <v>97.345132743362825</v>
      </c>
      <c r="U9" s="251">
        <v>483</v>
      </c>
      <c r="V9" s="251">
        <v>149</v>
      </c>
      <c r="W9" s="250">
        <f t="shared" si="6"/>
        <v>30.848861283643892</v>
      </c>
      <c r="X9" s="251">
        <v>335</v>
      </c>
      <c r="Y9" s="250">
        <f t="shared" si="7"/>
        <v>69.35817805383023</v>
      </c>
    </row>
    <row r="10" spans="1:25" ht="13.5" customHeight="1">
      <c r="A10" s="249"/>
      <c r="B10" s="378" t="s">
        <v>87</v>
      </c>
      <c r="C10" s="61">
        <v>1</v>
      </c>
      <c r="D10" s="87" t="s">
        <v>703</v>
      </c>
      <c r="E10" s="86">
        <v>1989</v>
      </c>
      <c r="F10" s="251">
        <v>646</v>
      </c>
      <c r="G10" s="251">
        <v>230</v>
      </c>
      <c r="H10" s="250">
        <f t="shared" si="0"/>
        <v>35.60371517027864</v>
      </c>
      <c r="I10" s="251">
        <v>496</v>
      </c>
      <c r="J10" s="250">
        <f t="shared" si="1"/>
        <v>76.780185758513937</v>
      </c>
      <c r="K10" s="251">
        <v>47</v>
      </c>
      <c r="L10" s="251">
        <v>47</v>
      </c>
      <c r="M10" s="250">
        <f t="shared" si="2"/>
        <v>100</v>
      </c>
      <c r="N10" s="251">
        <v>47</v>
      </c>
      <c r="O10" s="250">
        <f t="shared" si="3"/>
        <v>100</v>
      </c>
      <c r="P10" s="251">
        <v>115</v>
      </c>
      <c r="Q10" s="251">
        <v>33</v>
      </c>
      <c r="R10" s="250">
        <f t="shared" si="4"/>
        <v>28.695652173913043</v>
      </c>
      <c r="S10" s="251">
        <v>111</v>
      </c>
      <c r="T10" s="250">
        <f t="shared" si="5"/>
        <v>96.521739130434781</v>
      </c>
      <c r="U10" s="251">
        <v>485</v>
      </c>
      <c r="V10" s="251">
        <v>150</v>
      </c>
      <c r="W10" s="250">
        <f t="shared" si="6"/>
        <v>30.927835051546392</v>
      </c>
      <c r="X10" s="251">
        <v>338</v>
      </c>
      <c r="Y10" s="250">
        <f t="shared" si="7"/>
        <v>69.69072164948453</v>
      </c>
    </row>
    <row r="11" spans="1:25" ht="13.5" customHeight="1">
      <c r="A11" s="249"/>
      <c r="B11" s="378"/>
      <c r="C11" s="61">
        <v>2</v>
      </c>
      <c r="D11" s="87" t="s">
        <v>703</v>
      </c>
      <c r="E11" s="86">
        <v>1990</v>
      </c>
      <c r="F11" s="251">
        <v>623</v>
      </c>
      <c r="G11" s="251">
        <v>242</v>
      </c>
      <c r="H11" s="250">
        <f t="shared" si="0"/>
        <v>38.84430176565008</v>
      </c>
      <c r="I11" s="251">
        <v>504</v>
      </c>
      <c r="J11" s="250">
        <f t="shared" si="1"/>
        <v>80.898876404494374</v>
      </c>
      <c r="K11" s="251">
        <v>47</v>
      </c>
      <c r="L11" s="251">
        <v>47</v>
      </c>
      <c r="M11" s="250">
        <f t="shared" si="2"/>
        <v>100</v>
      </c>
      <c r="N11" s="251">
        <v>47</v>
      </c>
      <c r="O11" s="250">
        <f t="shared" si="3"/>
        <v>100</v>
      </c>
      <c r="P11" s="251">
        <v>115</v>
      </c>
      <c r="Q11" s="251">
        <v>33</v>
      </c>
      <c r="R11" s="250">
        <f t="shared" si="4"/>
        <v>28.695652173913043</v>
      </c>
      <c r="S11" s="251">
        <v>111</v>
      </c>
      <c r="T11" s="250">
        <f t="shared" si="5"/>
        <v>96.521739130434781</v>
      </c>
      <c r="U11" s="251">
        <v>461</v>
      </c>
      <c r="V11" s="251">
        <v>162</v>
      </c>
      <c r="W11" s="250">
        <f t="shared" si="6"/>
        <v>35.140997830802604</v>
      </c>
      <c r="X11" s="251">
        <v>346</v>
      </c>
      <c r="Y11" s="250">
        <f t="shared" si="7"/>
        <v>75.054229934924081</v>
      </c>
    </row>
    <row r="12" spans="1:25" ht="13.5" customHeight="1">
      <c r="A12" s="249"/>
      <c r="B12" s="378"/>
      <c r="C12" s="61">
        <v>3</v>
      </c>
      <c r="D12" s="87" t="s">
        <v>703</v>
      </c>
      <c r="E12" s="86">
        <v>1991</v>
      </c>
      <c r="F12" s="251">
        <v>625</v>
      </c>
      <c r="G12" s="251">
        <v>248</v>
      </c>
      <c r="H12" s="250">
        <f t="shared" si="0"/>
        <v>39.68</v>
      </c>
      <c r="I12" s="251">
        <v>507</v>
      </c>
      <c r="J12" s="250">
        <f t="shared" si="1"/>
        <v>81.12</v>
      </c>
      <c r="K12" s="251">
        <v>47</v>
      </c>
      <c r="L12" s="251">
        <v>47</v>
      </c>
      <c r="M12" s="250">
        <f t="shared" si="2"/>
        <v>100</v>
      </c>
      <c r="N12" s="251">
        <v>47</v>
      </c>
      <c r="O12" s="250">
        <f t="shared" si="3"/>
        <v>100</v>
      </c>
      <c r="P12" s="251">
        <v>115</v>
      </c>
      <c r="Q12" s="251">
        <v>33</v>
      </c>
      <c r="R12" s="250">
        <f t="shared" si="4"/>
        <v>28.695652173913043</v>
      </c>
      <c r="S12" s="251">
        <v>111</v>
      </c>
      <c r="T12" s="250">
        <f t="shared" si="5"/>
        <v>96.521739130434781</v>
      </c>
      <c r="U12" s="251">
        <v>464</v>
      </c>
      <c r="V12" s="251">
        <v>168</v>
      </c>
      <c r="W12" s="250">
        <f t="shared" si="6"/>
        <v>36.206896551724135</v>
      </c>
      <c r="X12" s="251">
        <v>349</v>
      </c>
      <c r="Y12" s="250">
        <f t="shared" si="7"/>
        <v>75.215517241379317</v>
      </c>
    </row>
    <row r="13" spans="1:25" ht="13.5" customHeight="1">
      <c r="A13" s="249"/>
      <c r="B13" s="378"/>
      <c r="C13" s="61">
        <v>4</v>
      </c>
      <c r="D13" s="87" t="s">
        <v>703</v>
      </c>
      <c r="E13" s="86">
        <v>1992</v>
      </c>
      <c r="F13" s="251">
        <v>617</v>
      </c>
      <c r="G13" s="251">
        <v>254</v>
      </c>
      <c r="H13" s="250">
        <f t="shared" si="0"/>
        <v>41.166936790923828</v>
      </c>
      <c r="I13" s="251">
        <v>513</v>
      </c>
      <c r="J13" s="250">
        <f t="shared" si="1"/>
        <v>83.144246353322529</v>
      </c>
      <c r="K13" s="251">
        <v>47</v>
      </c>
      <c r="L13" s="251">
        <v>47</v>
      </c>
      <c r="M13" s="250">
        <f t="shared" si="2"/>
        <v>100</v>
      </c>
      <c r="N13" s="251">
        <v>47</v>
      </c>
      <c r="O13" s="250">
        <f t="shared" si="3"/>
        <v>100</v>
      </c>
      <c r="P13" s="251">
        <v>113</v>
      </c>
      <c r="Q13" s="251">
        <v>32</v>
      </c>
      <c r="R13" s="250">
        <f t="shared" si="4"/>
        <v>28.318584070796462</v>
      </c>
      <c r="S13" s="251">
        <v>109</v>
      </c>
      <c r="T13" s="250">
        <f t="shared" si="5"/>
        <v>96.460176991150433</v>
      </c>
      <c r="U13" s="251">
        <v>458</v>
      </c>
      <c r="V13" s="251">
        <v>175</v>
      </c>
      <c r="W13" s="250">
        <f t="shared" si="6"/>
        <v>38.209606986899566</v>
      </c>
      <c r="X13" s="251">
        <v>357</v>
      </c>
      <c r="Y13" s="250">
        <f t="shared" si="7"/>
        <v>77.947598253275103</v>
      </c>
    </row>
    <row r="14" spans="1:25" ht="13.5" customHeight="1">
      <c r="A14" s="249"/>
      <c r="B14" s="378"/>
      <c r="C14" s="61">
        <v>5</v>
      </c>
      <c r="D14" s="87" t="s">
        <v>703</v>
      </c>
      <c r="E14" s="86">
        <v>1993</v>
      </c>
      <c r="F14" s="251">
        <v>623</v>
      </c>
      <c r="G14" s="251">
        <v>263</v>
      </c>
      <c r="H14" s="250">
        <f t="shared" si="0"/>
        <v>42.215088282504013</v>
      </c>
      <c r="I14" s="251">
        <v>520</v>
      </c>
      <c r="J14" s="250">
        <f t="shared" si="1"/>
        <v>83.467094703049753</v>
      </c>
      <c r="K14" s="251">
        <v>50</v>
      </c>
      <c r="L14" s="251">
        <v>50</v>
      </c>
      <c r="M14" s="250">
        <f t="shared" si="2"/>
        <v>100</v>
      </c>
      <c r="N14" s="251">
        <v>50</v>
      </c>
      <c r="O14" s="250">
        <f t="shared" si="3"/>
        <v>100</v>
      </c>
      <c r="P14" s="251">
        <v>113</v>
      </c>
      <c r="Q14" s="251">
        <v>32</v>
      </c>
      <c r="R14" s="250">
        <f t="shared" si="4"/>
        <v>28.318584070796462</v>
      </c>
      <c r="S14" s="251">
        <v>110</v>
      </c>
      <c r="T14" s="250">
        <f t="shared" si="5"/>
        <v>97.345132743362825</v>
      </c>
      <c r="U14" s="251">
        <v>460</v>
      </c>
      <c r="V14" s="251">
        <v>181</v>
      </c>
      <c r="W14" s="250">
        <f t="shared" si="6"/>
        <v>39.347826086956523</v>
      </c>
      <c r="X14" s="251">
        <v>361</v>
      </c>
      <c r="Y14" s="250">
        <f t="shared" si="7"/>
        <v>78.478260869565219</v>
      </c>
    </row>
    <row r="15" spans="1:25" ht="13.5" customHeight="1">
      <c r="A15" s="249"/>
      <c r="B15" s="378"/>
      <c r="C15" s="61">
        <v>6</v>
      </c>
      <c r="D15" s="87" t="s">
        <v>703</v>
      </c>
      <c r="E15" s="86">
        <v>1994</v>
      </c>
      <c r="F15" s="251">
        <v>624</v>
      </c>
      <c r="G15" s="251">
        <v>265</v>
      </c>
      <c r="H15" s="250">
        <f t="shared" si="0"/>
        <v>42.467948717948715</v>
      </c>
      <c r="I15" s="251">
        <v>521</v>
      </c>
      <c r="J15" s="250">
        <f t="shared" si="1"/>
        <v>83.493589743589752</v>
      </c>
      <c r="K15" s="251">
        <v>50</v>
      </c>
      <c r="L15" s="251">
        <v>50</v>
      </c>
      <c r="M15" s="250">
        <f t="shared" si="2"/>
        <v>100</v>
      </c>
      <c r="N15" s="251">
        <v>50</v>
      </c>
      <c r="O15" s="250">
        <f t="shared" si="3"/>
        <v>100</v>
      </c>
      <c r="P15" s="251">
        <v>113</v>
      </c>
      <c r="Q15" s="251">
        <v>33</v>
      </c>
      <c r="R15" s="250">
        <f t="shared" si="4"/>
        <v>29.20353982300885</v>
      </c>
      <c r="S15" s="251">
        <v>110</v>
      </c>
      <c r="T15" s="250">
        <f t="shared" si="5"/>
        <v>97.345132743362825</v>
      </c>
      <c r="U15" s="251">
        <v>461</v>
      </c>
      <c r="V15" s="251">
        <v>182</v>
      </c>
      <c r="W15" s="250">
        <f t="shared" si="6"/>
        <v>39.479392624728845</v>
      </c>
      <c r="X15" s="251">
        <v>362</v>
      </c>
      <c r="Y15" s="250">
        <f t="shared" si="7"/>
        <v>78.524945770065074</v>
      </c>
    </row>
    <row r="16" spans="1:25" ht="13.5" customHeight="1">
      <c r="A16" s="249"/>
      <c r="B16" s="378"/>
      <c r="C16" s="61">
        <v>7</v>
      </c>
      <c r="D16" s="87" t="s">
        <v>703</v>
      </c>
      <c r="E16" s="86">
        <v>1995</v>
      </c>
      <c r="F16" s="251">
        <v>632</v>
      </c>
      <c r="G16" s="251">
        <v>276</v>
      </c>
      <c r="H16" s="250">
        <f t="shared" si="0"/>
        <v>43.670886075949369</v>
      </c>
      <c r="I16" s="251">
        <v>530</v>
      </c>
      <c r="J16" s="250">
        <f t="shared" si="1"/>
        <v>83.860759493670884</v>
      </c>
      <c r="K16" s="251">
        <v>49</v>
      </c>
      <c r="L16" s="251">
        <v>49</v>
      </c>
      <c r="M16" s="250">
        <f t="shared" si="2"/>
        <v>100</v>
      </c>
      <c r="N16" s="251">
        <v>49</v>
      </c>
      <c r="O16" s="250">
        <f t="shared" si="3"/>
        <v>100</v>
      </c>
      <c r="P16" s="251">
        <v>122</v>
      </c>
      <c r="Q16" s="251">
        <v>40</v>
      </c>
      <c r="R16" s="250">
        <f t="shared" si="4"/>
        <v>32.786885245901637</v>
      </c>
      <c r="S16" s="251">
        <v>118</v>
      </c>
      <c r="T16" s="250">
        <f t="shared" si="5"/>
        <v>96.721311475409834</v>
      </c>
      <c r="U16" s="251">
        <v>461</v>
      </c>
      <c r="V16" s="251">
        <v>186</v>
      </c>
      <c r="W16" s="250">
        <f t="shared" si="6"/>
        <v>40.347071583514101</v>
      </c>
      <c r="X16" s="251">
        <v>362</v>
      </c>
      <c r="Y16" s="250">
        <f t="shared" si="7"/>
        <v>78.524945770065074</v>
      </c>
    </row>
    <row r="17" spans="1:25" ht="13.5" customHeight="1">
      <c r="A17" s="249"/>
      <c r="B17" s="378"/>
      <c r="C17" s="61">
        <v>8</v>
      </c>
      <c r="D17" s="87" t="s">
        <v>703</v>
      </c>
      <c r="E17" s="86">
        <v>1996</v>
      </c>
      <c r="F17" s="251">
        <v>633</v>
      </c>
      <c r="G17" s="251">
        <v>277</v>
      </c>
      <c r="H17" s="250">
        <f t="shared" si="0"/>
        <v>43.759873617693522</v>
      </c>
      <c r="I17" s="251">
        <v>532</v>
      </c>
      <c r="J17" s="250">
        <f t="shared" si="1"/>
        <v>84.044233807266991</v>
      </c>
      <c r="K17" s="251">
        <v>49</v>
      </c>
      <c r="L17" s="251">
        <v>49</v>
      </c>
      <c r="M17" s="250">
        <f t="shared" si="2"/>
        <v>100</v>
      </c>
      <c r="N17" s="251">
        <v>49</v>
      </c>
      <c r="O17" s="250">
        <f t="shared" si="3"/>
        <v>100</v>
      </c>
      <c r="P17" s="251">
        <v>122</v>
      </c>
      <c r="Q17" s="251">
        <v>40</v>
      </c>
      <c r="R17" s="250">
        <f t="shared" si="4"/>
        <v>32.786885245901637</v>
      </c>
      <c r="S17" s="251">
        <v>118</v>
      </c>
      <c r="T17" s="250">
        <f t="shared" si="5"/>
        <v>96.721311475409834</v>
      </c>
      <c r="U17" s="251">
        <v>462</v>
      </c>
      <c r="V17" s="251">
        <v>188</v>
      </c>
      <c r="W17" s="250">
        <f t="shared" si="6"/>
        <v>40.692640692640694</v>
      </c>
      <c r="X17" s="251">
        <v>365</v>
      </c>
      <c r="Y17" s="250">
        <f t="shared" si="7"/>
        <v>79.004329004328994</v>
      </c>
    </row>
    <row r="18" spans="1:25" ht="13.5" customHeight="1">
      <c r="A18" s="249"/>
      <c r="B18" s="378"/>
      <c r="C18" s="61">
        <v>9</v>
      </c>
      <c r="D18" s="87" t="s">
        <v>703</v>
      </c>
      <c r="E18" s="86">
        <v>1997</v>
      </c>
      <c r="F18" s="251">
        <v>634</v>
      </c>
      <c r="G18" s="251">
        <v>280</v>
      </c>
      <c r="H18" s="250">
        <f t="shared" si="0"/>
        <v>44.164037854889585</v>
      </c>
      <c r="I18" s="251">
        <v>533</v>
      </c>
      <c r="J18" s="250">
        <f t="shared" si="1"/>
        <v>84.069400630914828</v>
      </c>
      <c r="K18" s="251">
        <v>49</v>
      </c>
      <c r="L18" s="251">
        <v>49</v>
      </c>
      <c r="M18" s="250">
        <f t="shared" si="2"/>
        <v>100</v>
      </c>
      <c r="N18" s="251">
        <v>49</v>
      </c>
      <c r="O18" s="250">
        <f t="shared" si="3"/>
        <v>100</v>
      </c>
      <c r="P18" s="251">
        <v>122</v>
      </c>
      <c r="Q18" s="251">
        <v>42</v>
      </c>
      <c r="R18" s="250">
        <f t="shared" si="4"/>
        <v>34.42622950819672</v>
      </c>
      <c r="S18" s="251">
        <v>118</v>
      </c>
      <c r="T18" s="250">
        <f t="shared" si="5"/>
        <v>96.721311475409834</v>
      </c>
      <c r="U18" s="251">
        <v>463</v>
      </c>
      <c r="V18" s="251">
        <v>189</v>
      </c>
      <c r="W18" s="250">
        <f t="shared" si="6"/>
        <v>40.820734341252702</v>
      </c>
      <c r="X18" s="251">
        <v>366</v>
      </c>
      <c r="Y18" s="250">
        <f t="shared" si="7"/>
        <v>79.049676025917933</v>
      </c>
    </row>
    <row r="19" spans="1:25" ht="13.5" customHeight="1">
      <c r="A19" s="249"/>
      <c r="B19" s="378"/>
      <c r="C19" s="61">
        <v>10</v>
      </c>
      <c r="D19" s="87" t="s">
        <v>703</v>
      </c>
      <c r="E19" s="86">
        <v>1998</v>
      </c>
      <c r="F19" s="251">
        <v>637</v>
      </c>
      <c r="G19" s="251">
        <v>286</v>
      </c>
      <c r="H19" s="250">
        <f t="shared" si="0"/>
        <v>44.897959183673471</v>
      </c>
      <c r="I19" s="251">
        <v>536</v>
      </c>
      <c r="J19" s="250">
        <f t="shared" si="1"/>
        <v>84.144427001569852</v>
      </c>
      <c r="K19" s="251">
        <v>49</v>
      </c>
      <c r="L19" s="251">
        <v>49</v>
      </c>
      <c r="M19" s="250">
        <f t="shared" si="2"/>
        <v>100</v>
      </c>
      <c r="N19" s="251">
        <v>49</v>
      </c>
      <c r="O19" s="250">
        <f t="shared" si="3"/>
        <v>100</v>
      </c>
      <c r="P19" s="251">
        <v>122</v>
      </c>
      <c r="Q19" s="251">
        <v>43</v>
      </c>
      <c r="R19" s="250">
        <f t="shared" si="4"/>
        <v>35.245901639344261</v>
      </c>
      <c r="S19" s="251">
        <v>118</v>
      </c>
      <c r="T19" s="250">
        <f t="shared" si="5"/>
        <v>96.721311475409834</v>
      </c>
      <c r="U19" s="251">
        <v>465</v>
      </c>
      <c r="V19" s="251">
        <v>193</v>
      </c>
      <c r="W19" s="250">
        <f t="shared" si="6"/>
        <v>41.505376344086017</v>
      </c>
      <c r="X19" s="251">
        <v>369</v>
      </c>
      <c r="Y19" s="250">
        <f t="shared" si="7"/>
        <v>79.354838709677423</v>
      </c>
    </row>
    <row r="20" spans="1:25" ht="13.5" customHeight="1">
      <c r="A20" s="249"/>
      <c r="B20" s="378"/>
      <c r="C20" s="61">
        <v>11</v>
      </c>
      <c r="D20" s="87" t="s">
        <v>703</v>
      </c>
      <c r="E20" s="86">
        <v>1999</v>
      </c>
      <c r="F20" s="251">
        <v>620</v>
      </c>
      <c r="G20" s="251">
        <v>289</v>
      </c>
      <c r="H20" s="250">
        <f t="shared" si="0"/>
        <v>46.612903225806448</v>
      </c>
      <c r="I20" s="251">
        <v>539</v>
      </c>
      <c r="J20" s="250">
        <f t="shared" si="1"/>
        <v>86.935483870967744</v>
      </c>
      <c r="K20" s="251">
        <v>49</v>
      </c>
      <c r="L20" s="251">
        <v>49</v>
      </c>
      <c r="M20" s="250">
        <f t="shared" si="2"/>
        <v>100</v>
      </c>
      <c r="N20" s="251">
        <v>49</v>
      </c>
      <c r="O20" s="250">
        <f t="shared" si="3"/>
        <v>100</v>
      </c>
      <c r="P20" s="251">
        <v>122</v>
      </c>
      <c r="Q20" s="251">
        <v>44</v>
      </c>
      <c r="R20" s="250">
        <f t="shared" si="4"/>
        <v>36.065573770491802</v>
      </c>
      <c r="S20" s="251">
        <v>118</v>
      </c>
      <c r="T20" s="250">
        <f t="shared" si="5"/>
        <v>96.721311475409834</v>
      </c>
      <c r="U20" s="251">
        <v>448</v>
      </c>
      <c r="V20" s="251">
        <v>195</v>
      </c>
      <c r="W20" s="250">
        <f t="shared" si="6"/>
        <v>43.526785714285715</v>
      </c>
      <c r="X20" s="251">
        <v>371</v>
      </c>
      <c r="Y20" s="250">
        <f t="shared" si="7"/>
        <v>82.8125</v>
      </c>
    </row>
    <row r="21" spans="1:25" ht="13.5" customHeight="1">
      <c r="A21" s="249"/>
      <c r="B21" s="378"/>
      <c r="C21" s="61">
        <v>12</v>
      </c>
      <c r="D21" s="87" t="s">
        <v>703</v>
      </c>
      <c r="E21" s="86">
        <v>2000</v>
      </c>
      <c r="F21" s="251">
        <v>623</v>
      </c>
      <c r="G21" s="251">
        <v>293</v>
      </c>
      <c r="H21" s="250">
        <f t="shared" si="0"/>
        <v>47.030497592295347</v>
      </c>
      <c r="I21" s="251">
        <v>542</v>
      </c>
      <c r="J21" s="250">
        <f t="shared" si="1"/>
        <v>86.998394863563405</v>
      </c>
      <c r="K21" s="251">
        <v>49</v>
      </c>
      <c r="L21" s="251">
        <v>49</v>
      </c>
      <c r="M21" s="250">
        <f t="shared" si="2"/>
        <v>100</v>
      </c>
      <c r="N21" s="251">
        <v>49</v>
      </c>
      <c r="O21" s="250">
        <f t="shared" si="3"/>
        <v>100</v>
      </c>
      <c r="P21" s="251">
        <v>121</v>
      </c>
      <c r="Q21" s="251">
        <v>45</v>
      </c>
      <c r="R21" s="250">
        <f t="shared" si="4"/>
        <v>37.190082644628099</v>
      </c>
      <c r="S21" s="251">
        <v>117</v>
      </c>
      <c r="T21" s="250">
        <f t="shared" si="5"/>
        <v>96.694214876033058</v>
      </c>
      <c r="U21" s="251">
        <v>453</v>
      </c>
      <c r="V21" s="251">
        <v>199</v>
      </c>
      <c r="W21" s="250">
        <f t="shared" si="6"/>
        <v>43.929359823399558</v>
      </c>
      <c r="X21" s="251">
        <v>376</v>
      </c>
      <c r="Y21" s="250">
        <f t="shared" si="7"/>
        <v>83.002207505518768</v>
      </c>
    </row>
    <row r="22" spans="1:25" ht="13.5" customHeight="1">
      <c r="A22" s="249"/>
      <c r="B22" s="378"/>
      <c r="C22" s="61">
        <v>13</v>
      </c>
      <c r="D22" s="87" t="s">
        <v>703</v>
      </c>
      <c r="E22" s="86">
        <v>2001</v>
      </c>
      <c r="F22" s="251">
        <v>627</v>
      </c>
      <c r="G22" s="251">
        <v>296</v>
      </c>
      <c r="H22" s="250">
        <f t="shared" si="0"/>
        <v>47.208931419457734</v>
      </c>
      <c r="I22" s="251">
        <v>546</v>
      </c>
      <c r="J22" s="250">
        <f t="shared" si="1"/>
        <v>87.081339712918663</v>
      </c>
      <c r="K22" s="251">
        <v>49</v>
      </c>
      <c r="L22" s="251">
        <v>49</v>
      </c>
      <c r="M22" s="250">
        <f t="shared" si="2"/>
        <v>100</v>
      </c>
      <c r="N22" s="251">
        <v>49</v>
      </c>
      <c r="O22" s="250">
        <f t="shared" si="3"/>
        <v>100</v>
      </c>
      <c r="P22" s="251">
        <v>123</v>
      </c>
      <c r="Q22" s="251">
        <v>47</v>
      </c>
      <c r="R22" s="250">
        <f t="shared" si="4"/>
        <v>38.211382113821138</v>
      </c>
      <c r="S22" s="251">
        <v>120</v>
      </c>
      <c r="T22" s="250">
        <f t="shared" si="5"/>
        <v>97.560975609756099</v>
      </c>
      <c r="U22" s="251">
        <v>454</v>
      </c>
      <c r="V22" s="251">
        <v>199</v>
      </c>
      <c r="W22" s="250">
        <f t="shared" si="6"/>
        <v>43.832599118942731</v>
      </c>
      <c r="X22" s="251">
        <v>376</v>
      </c>
      <c r="Y22" s="250">
        <f t="shared" si="7"/>
        <v>82.819383259911888</v>
      </c>
    </row>
    <row r="23" spans="1:25" ht="13.5" customHeight="1">
      <c r="A23" s="249"/>
      <c r="B23" s="378"/>
      <c r="C23" s="61">
        <v>14</v>
      </c>
      <c r="D23" s="87" t="s">
        <v>703</v>
      </c>
      <c r="E23" s="86">
        <v>2002</v>
      </c>
      <c r="F23" s="251">
        <v>627</v>
      </c>
      <c r="G23" s="251">
        <v>298</v>
      </c>
      <c r="H23" s="250">
        <f t="shared" si="0"/>
        <v>47.527910685805423</v>
      </c>
      <c r="I23" s="251">
        <v>548</v>
      </c>
      <c r="J23" s="250">
        <f t="shared" si="1"/>
        <v>87.400318979266345</v>
      </c>
      <c r="K23" s="251">
        <v>49</v>
      </c>
      <c r="L23" s="251">
        <v>49</v>
      </c>
      <c r="M23" s="250">
        <f t="shared" si="2"/>
        <v>100</v>
      </c>
      <c r="N23" s="251">
        <v>49</v>
      </c>
      <c r="O23" s="250">
        <f t="shared" si="3"/>
        <v>100</v>
      </c>
      <c r="P23" s="251">
        <v>123</v>
      </c>
      <c r="Q23" s="251">
        <v>48</v>
      </c>
      <c r="R23" s="250">
        <f t="shared" si="4"/>
        <v>39.024390243902438</v>
      </c>
      <c r="S23" s="251">
        <v>120</v>
      </c>
      <c r="T23" s="250">
        <f t="shared" si="5"/>
        <v>97.560975609756099</v>
      </c>
      <c r="U23" s="251">
        <v>454</v>
      </c>
      <c r="V23" s="251">
        <v>201</v>
      </c>
      <c r="W23" s="250">
        <f t="shared" si="6"/>
        <v>44.273127753303967</v>
      </c>
      <c r="X23" s="251">
        <v>379</v>
      </c>
      <c r="Y23" s="250">
        <f t="shared" si="7"/>
        <v>83.480176211453752</v>
      </c>
    </row>
    <row r="24" spans="1:25" ht="13.5" customHeight="1">
      <c r="A24" s="249"/>
      <c r="B24" s="378"/>
      <c r="C24" s="61">
        <v>15</v>
      </c>
      <c r="D24" s="87" t="s">
        <v>703</v>
      </c>
      <c r="E24" s="86">
        <v>2003</v>
      </c>
      <c r="F24" s="251">
        <v>631</v>
      </c>
      <c r="G24" s="251">
        <v>306</v>
      </c>
      <c r="H24" s="250">
        <f t="shared" si="0"/>
        <v>48.494453248811411</v>
      </c>
      <c r="I24" s="251">
        <v>553</v>
      </c>
      <c r="J24" s="250">
        <f t="shared" si="1"/>
        <v>87.638668779714735</v>
      </c>
      <c r="K24" s="251">
        <v>49</v>
      </c>
      <c r="L24" s="251">
        <v>49</v>
      </c>
      <c r="M24" s="250">
        <f t="shared" si="2"/>
        <v>100</v>
      </c>
      <c r="N24" s="251">
        <v>49</v>
      </c>
      <c r="O24" s="250">
        <f t="shared" si="3"/>
        <v>100</v>
      </c>
      <c r="P24" s="251">
        <v>123</v>
      </c>
      <c r="Q24" s="251">
        <v>50</v>
      </c>
      <c r="R24" s="250">
        <f t="shared" si="4"/>
        <v>40.650406504065039</v>
      </c>
      <c r="S24" s="251">
        <v>119</v>
      </c>
      <c r="T24" s="250">
        <f t="shared" si="5"/>
        <v>96.747967479674799</v>
      </c>
      <c r="U24" s="251">
        <v>459</v>
      </c>
      <c r="V24" s="251">
        <v>208</v>
      </c>
      <c r="W24" s="250">
        <f t="shared" si="6"/>
        <v>45.315904139433549</v>
      </c>
      <c r="X24" s="251">
        <v>384</v>
      </c>
      <c r="Y24" s="250">
        <f t="shared" si="7"/>
        <v>83.66013071895425</v>
      </c>
    </row>
    <row r="25" spans="1:25" ht="13.5" customHeight="1">
      <c r="A25" s="249"/>
      <c r="B25" s="378"/>
      <c r="C25" s="61">
        <v>16</v>
      </c>
      <c r="D25" s="87" t="s">
        <v>703</v>
      </c>
      <c r="E25" s="86">
        <v>2004</v>
      </c>
      <c r="F25" s="251">
        <v>637</v>
      </c>
      <c r="G25" s="251">
        <v>314</v>
      </c>
      <c r="H25" s="250">
        <f t="shared" si="0"/>
        <v>49.293563579277865</v>
      </c>
      <c r="I25" s="251">
        <v>560</v>
      </c>
      <c r="J25" s="250">
        <f t="shared" si="1"/>
        <v>87.912087912087912</v>
      </c>
      <c r="K25" s="251">
        <v>49</v>
      </c>
      <c r="L25" s="251">
        <v>49</v>
      </c>
      <c r="M25" s="250">
        <f t="shared" si="2"/>
        <v>100</v>
      </c>
      <c r="N25" s="251">
        <v>49</v>
      </c>
      <c r="O25" s="250">
        <f t="shared" si="3"/>
        <v>100</v>
      </c>
      <c r="P25" s="251">
        <v>124</v>
      </c>
      <c r="Q25" s="251">
        <v>50</v>
      </c>
      <c r="R25" s="250">
        <f t="shared" si="4"/>
        <v>40.322580645161288</v>
      </c>
      <c r="S25" s="251">
        <v>120</v>
      </c>
      <c r="T25" s="250">
        <f t="shared" si="5"/>
        <v>96.774193548387103</v>
      </c>
      <c r="U25" s="251">
        <v>464</v>
      </c>
      <c r="V25" s="251">
        <v>214</v>
      </c>
      <c r="W25" s="250">
        <f t="shared" si="6"/>
        <v>46.120689655172413</v>
      </c>
      <c r="X25" s="251">
        <v>390</v>
      </c>
      <c r="Y25" s="250">
        <f t="shared" si="7"/>
        <v>84.051724137931032</v>
      </c>
    </row>
    <row r="26" spans="1:25" ht="13.5" customHeight="1">
      <c r="A26" s="249"/>
      <c r="B26" s="378"/>
      <c r="C26" s="61">
        <v>17</v>
      </c>
      <c r="D26" s="87" t="s">
        <v>703</v>
      </c>
      <c r="E26" s="86">
        <v>2005</v>
      </c>
      <c r="F26" s="251">
        <v>639</v>
      </c>
      <c r="G26" s="251">
        <v>316</v>
      </c>
      <c r="H26" s="250">
        <f t="shared" si="0"/>
        <v>49.452269170579029</v>
      </c>
      <c r="I26" s="251">
        <v>561</v>
      </c>
      <c r="J26" s="250">
        <f t="shared" si="1"/>
        <v>87.793427230046944</v>
      </c>
      <c r="K26" s="251">
        <v>49</v>
      </c>
      <c r="L26" s="251">
        <v>49</v>
      </c>
      <c r="M26" s="250">
        <f t="shared" si="2"/>
        <v>100</v>
      </c>
      <c r="N26" s="251">
        <v>49</v>
      </c>
      <c r="O26" s="250">
        <f t="shared" si="3"/>
        <v>100</v>
      </c>
      <c r="P26" s="251">
        <v>124</v>
      </c>
      <c r="Q26" s="251">
        <v>51</v>
      </c>
      <c r="R26" s="250">
        <f t="shared" si="4"/>
        <v>41.12903225806452</v>
      </c>
      <c r="S26" s="251">
        <v>120</v>
      </c>
      <c r="T26" s="250">
        <f t="shared" si="5"/>
        <v>96.774193548387103</v>
      </c>
      <c r="U26" s="251">
        <v>466</v>
      </c>
      <c r="V26" s="251">
        <v>215</v>
      </c>
      <c r="W26" s="250">
        <f t="shared" si="6"/>
        <v>46.137339055793994</v>
      </c>
      <c r="X26" s="251">
        <v>392</v>
      </c>
      <c r="Y26" s="250">
        <f t="shared" si="7"/>
        <v>84.12017167381974</v>
      </c>
    </row>
    <row r="27" spans="1:25" ht="13.5" customHeight="1">
      <c r="A27" s="249"/>
      <c r="B27" s="378"/>
      <c r="C27" s="61">
        <v>18</v>
      </c>
      <c r="D27" s="87" t="s">
        <v>703</v>
      </c>
      <c r="E27" s="86">
        <v>2006</v>
      </c>
      <c r="F27" s="251">
        <v>639</v>
      </c>
      <c r="G27" s="251">
        <v>317</v>
      </c>
      <c r="H27" s="250">
        <f t="shared" si="0"/>
        <v>49.608763693270738</v>
      </c>
      <c r="I27" s="251">
        <v>562</v>
      </c>
      <c r="J27" s="250">
        <f t="shared" si="1"/>
        <v>87.949921752738661</v>
      </c>
      <c r="K27" s="251">
        <v>49</v>
      </c>
      <c r="L27" s="251">
        <v>49</v>
      </c>
      <c r="M27" s="250">
        <f t="shared" si="2"/>
        <v>100</v>
      </c>
      <c r="N27" s="251">
        <v>49</v>
      </c>
      <c r="O27" s="250">
        <f t="shared" si="3"/>
        <v>100</v>
      </c>
      <c r="P27" s="251">
        <v>124</v>
      </c>
      <c r="Q27" s="251">
        <v>51</v>
      </c>
      <c r="R27" s="250">
        <f t="shared" si="4"/>
        <v>41.12903225806452</v>
      </c>
      <c r="S27" s="251">
        <v>120</v>
      </c>
      <c r="T27" s="250">
        <f t="shared" si="5"/>
        <v>96.774193548387103</v>
      </c>
      <c r="U27" s="251">
        <v>466</v>
      </c>
      <c r="V27" s="251">
        <v>216</v>
      </c>
      <c r="W27" s="250">
        <f t="shared" si="6"/>
        <v>46.351931330472098</v>
      </c>
      <c r="X27" s="251">
        <v>393</v>
      </c>
      <c r="Y27" s="250">
        <f t="shared" si="7"/>
        <v>84.334763948497866</v>
      </c>
    </row>
    <row r="28" spans="1:25" ht="13.5" customHeight="1">
      <c r="A28" s="249"/>
      <c r="B28" s="378"/>
      <c r="C28" s="61">
        <v>19</v>
      </c>
      <c r="D28" s="87" t="s">
        <v>703</v>
      </c>
      <c r="E28" s="86">
        <v>2007</v>
      </c>
      <c r="F28" s="251">
        <v>641</v>
      </c>
      <c r="G28" s="251">
        <v>322</v>
      </c>
      <c r="H28" s="250">
        <f t="shared" si="0"/>
        <v>50.234009360374408</v>
      </c>
      <c r="I28" s="251">
        <v>567</v>
      </c>
      <c r="J28" s="250">
        <f t="shared" si="1"/>
        <v>88.455538221528869</v>
      </c>
      <c r="K28" s="251">
        <v>50</v>
      </c>
      <c r="L28" s="251">
        <v>50</v>
      </c>
      <c r="M28" s="250">
        <f t="shared" si="2"/>
        <v>100</v>
      </c>
      <c r="N28" s="251">
        <v>50</v>
      </c>
      <c r="O28" s="250">
        <f t="shared" si="3"/>
        <v>100</v>
      </c>
      <c r="P28" s="251">
        <v>126</v>
      </c>
      <c r="Q28" s="251">
        <v>54</v>
      </c>
      <c r="R28" s="250">
        <f t="shared" si="4"/>
        <v>42.857142857142854</v>
      </c>
      <c r="S28" s="251">
        <v>122</v>
      </c>
      <c r="T28" s="250">
        <f t="shared" si="5"/>
        <v>96.825396825396822</v>
      </c>
      <c r="U28" s="251">
        <v>465</v>
      </c>
      <c r="V28" s="251">
        <v>219</v>
      </c>
      <c r="W28" s="250">
        <f t="shared" si="6"/>
        <v>47.096774193548384</v>
      </c>
      <c r="X28" s="251">
        <v>395</v>
      </c>
      <c r="Y28" s="250">
        <f t="shared" si="7"/>
        <v>84.946236559139791</v>
      </c>
    </row>
    <row r="29" spans="1:25" ht="13.5" customHeight="1">
      <c r="A29" s="249"/>
      <c r="B29" s="378"/>
      <c r="C29" s="61">
        <v>20</v>
      </c>
      <c r="D29" s="87" t="s">
        <v>703</v>
      </c>
      <c r="E29" s="86">
        <v>2008</v>
      </c>
      <c r="F29" s="251">
        <v>645</v>
      </c>
      <c r="G29" s="251">
        <v>328</v>
      </c>
      <c r="H29" s="250">
        <f t="shared" si="0"/>
        <v>50.852713178294572</v>
      </c>
      <c r="I29" s="251">
        <v>571</v>
      </c>
      <c r="J29" s="250">
        <f t="shared" si="1"/>
        <v>88.52713178294573</v>
      </c>
      <c r="K29" s="251">
        <v>50</v>
      </c>
      <c r="L29" s="251">
        <v>50</v>
      </c>
      <c r="M29" s="250">
        <f t="shared" si="2"/>
        <v>100</v>
      </c>
      <c r="N29" s="251">
        <v>50</v>
      </c>
      <c r="O29" s="250">
        <f t="shared" si="3"/>
        <v>100</v>
      </c>
      <c r="P29" s="251">
        <v>127</v>
      </c>
      <c r="Q29" s="251">
        <v>56</v>
      </c>
      <c r="R29" s="250">
        <f t="shared" si="4"/>
        <v>44.094488188976378</v>
      </c>
      <c r="S29" s="251">
        <v>124</v>
      </c>
      <c r="T29" s="250">
        <f t="shared" si="5"/>
        <v>97.637795275590548</v>
      </c>
      <c r="U29" s="251">
        <v>468</v>
      </c>
      <c r="V29" s="251">
        <v>222</v>
      </c>
      <c r="W29" s="250">
        <f t="shared" si="6"/>
        <v>47.435897435897431</v>
      </c>
      <c r="X29" s="251">
        <v>398</v>
      </c>
      <c r="Y29" s="250">
        <f t="shared" si="7"/>
        <v>85.042735042735046</v>
      </c>
    </row>
    <row r="30" spans="1:25">
      <c r="A30" s="249"/>
      <c r="B30" s="378"/>
      <c r="C30" s="61">
        <v>21</v>
      </c>
      <c r="D30" s="87" t="s">
        <v>703</v>
      </c>
      <c r="E30" s="86">
        <v>2009</v>
      </c>
      <c r="F30" s="251">
        <v>646</v>
      </c>
      <c r="G30" s="251">
        <v>330</v>
      </c>
      <c r="H30" s="250">
        <f t="shared" si="0"/>
        <v>51.083591331269353</v>
      </c>
      <c r="I30" s="251">
        <v>572</v>
      </c>
      <c r="J30" s="250">
        <f t="shared" si="1"/>
        <v>88.544891640866879</v>
      </c>
      <c r="K30" s="251">
        <v>50</v>
      </c>
      <c r="L30" s="251">
        <v>50</v>
      </c>
      <c r="M30" s="250">
        <f t="shared" si="2"/>
        <v>100</v>
      </c>
      <c r="N30" s="251">
        <v>50</v>
      </c>
      <c r="O30" s="250">
        <f t="shared" si="3"/>
        <v>100</v>
      </c>
      <c r="P30" s="251">
        <v>127</v>
      </c>
      <c r="Q30" s="251">
        <v>57</v>
      </c>
      <c r="R30" s="250">
        <f t="shared" si="4"/>
        <v>44.881889763779526</v>
      </c>
      <c r="S30" s="251">
        <v>123</v>
      </c>
      <c r="T30" s="250">
        <f t="shared" si="5"/>
        <v>96.850393700787393</v>
      </c>
      <c r="U30" s="251">
        <v>469</v>
      </c>
      <c r="V30" s="251">
        <v>223</v>
      </c>
      <c r="W30" s="250">
        <f t="shared" si="6"/>
        <v>47.547974413646052</v>
      </c>
      <c r="X30" s="251">
        <v>399</v>
      </c>
      <c r="Y30" s="250">
        <f t="shared" si="7"/>
        <v>85.074626865671647</v>
      </c>
    </row>
    <row r="31" spans="1:25">
      <c r="A31" s="249"/>
      <c r="B31" s="378"/>
      <c r="C31" s="61">
        <v>22</v>
      </c>
      <c r="D31" s="87" t="s">
        <v>703</v>
      </c>
      <c r="E31" s="86">
        <v>2010</v>
      </c>
      <c r="F31" s="251">
        <v>651</v>
      </c>
      <c r="G31" s="251">
        <v>337</v>
      </c>
      <c r="H31" s="250">
        <f t="shared" si="0"/>
        <v>51.766513056835642</v>
      </c>
      <c r="I31" s="251">
        <v>578</v>
      </c>
      <c r="J31" s="250">
        <f t="shared" si="1"/>
        <v>88.786482334869433</v>
      </c>
      <c r="K31" s="251">
        <v>50</v>
      </c>
      <c r="L31" s="251">
        <v>50</v>
      </c>
      <c r="M31" s="250">
        <f t="shared" si="2"/>
        <v>100</v>
      </c>
      <c r="N31" s="251">
        <v>50</v>
      </c>
      <c r="O31" s="250">
        <f t="shared" si="3"/>
        <v>100</v>
      </c>
      <c r="P31" s="251">
        <v>129</v>
      </c>
      <c r="Q31" s="251">
        <v>60</v>
      </c>
      <c r="R31" s="250">
        <f t="shared" si="4"/>
        <v>46.511627906976742</v>
      </c>
      <c r="S31" s="251">
        <v>125</v>
      </c>
      <c r="T31" s="250">
        <f t="shared" si="5"/>
        <v>96.899224806201545</v>
      </c>
      <c r="U31" s="251">
        <v>473</v>
      </c>
      <c r="V31" s="251">
        <v>228</v>
      </c>
      <c r="W31" s="250">
        <f t="shared" si="6"/>
        <v>48.20295983086681</v>
      </c>
      <c r="X31" s="251">
        <v>404</v>
      </c>
      <c r="Y31" s="250">
        <f t="shared" si="7"/>
        <v>85.412262156448207</v>
      </c>
    </row>
    <row r="32" spans="1:25">
      <c r="A32" s="249"/>
      <c r="B32" s="378"/>
      <c r="C32" s="61">
        <v>23</v>
      </c>
      <c r="D32" s="87" t="s">
        <v>703</v>
      </c>
      <c r="E32" s="86">
        <v>2011</v>
      </c>
      <c r="F32" s="251">
        <v>653</v>
      </c>
      <c r="G32" s="251">
        <v>338</v>
      </c>
      <c r="H32" s="250">
        <f t="shared" si="0"/>
        <v>51.761102603369068</v>
      </c>
      <c r="I32" s="251">
        <v>580</v>
      </c>
      <c r="J32" s="250">
        <f t="shared" si="1"/>
        <v>88.820826952526801</v>
      </c>
      <c r="K32" s="251">
        <v>50</v>
      </c>
      <c r="L32" s="251">
        <v>50</v>
      </c>
      <c r="M32" s="250">
        <f t="shared" si="2"/>
        <v>100</v>
      </c>
      <c r="N32" s="251">
        <v>50</v>
      </c>
      <c r="O32" s="250">
        <f t="shared" si="3"/>
        <v>100</v>
      </c>
      <c r="P32" s="251">
        <v>129</v>
      </c>
      <c r="Q32" s="251">
        <v>60</v>
      </c>
      <c r="R32" s="250">
        <f t="shared" si="4"/>
        <v>46.511627906976742</v>
      </c>
      <c r="S32" s="251">
        <v>125</v>
      </c>
      <c r="T32" s="250">
        <f t="shared" si="5"/>
        <v>96.899224806201545</v>
      </c>
      <c r="U32" s="251">
        <v>475</v>
      </c>
      <c r="V32" s="251">
        <v>229</v>
      </c>
      <c r="W32" s="250">
        <f t="shared" si="6"/>
        <v>48.210526315789473</v>
      </c>
      <c r="X32" s="251">
        <v>405</v>
      </c>
      <c r="Y32" s="250">
        <f t="shared" si="7"/>
        <v>85.263157894736835</v>
      </c>
    </row>
    <row r="33" spans="1:25">
      <c r="A33" s="249"/>
      <c r="B33" s="378"/>
      <c r="C33" s="61">
        <v>24</v>
      </c>
      <c r="D33" s="87" t="s">
        <v>703</v>
      </c>
      <c r="E33" s="86">
        <v>2012</v>
      </c>
      <c r="F33" s="251">
        <v>651</v>
      </c>
      <c r="G33" s="251">
        <v>338</v>
      </c>
      <c r="H33" s="250">
        <f t="shared" si="0"/>
        <v>51.920122887864828</v>
      </c>
      <c r="I33" s="251">
        <v>578</v>
      </c>
      <c r="J33" s="250">
        <f t="shared" si="1"/>
        <v>88.786482334869433</v>
      </c>
      <c r="K33" s="251">
        <v>50</v>
      </c>
      <c r="L33" s="251">
        <v>50</v>
      </c>
      <c r="M33" s="250">
        <f t="shared" si="2"/>
        <v>100</v>
      </c>
      <c r="N33" s="251">
        <v>50</v>
      </c>
      <c r="O33" s="250">
        <f t="shared" si="3"/>
        <v>100</v>
      </c>
      <c r="P33" s="251">
        <v>129</v>
      </c>
      <c r="Q33" s="251">
        <v>60</v>
      </c>
      <c r="R33" s="250">
        <f t="shared" si="4"/>
        <v>46.511627906976742</v>
      </c>
      <c r="S33" s="251">
        <v>125</v>
      </c>
      <c r="T33" s="250">
        <f t="shared" si="5"/>
        <v>96.899224806201545</v>
      </c>
      <c r="U33" s="251">
        <v>473</v>
      </c>
      <c r="V33" s="251">
        <v>229</v>
      </c>
      <c r="W33" s="250">
        <f t="shared" si="6"/>
        <v>48.414376321353068</v>
      </c>
      <c r="X33" s="251">
        <v>404</v>
      </c>
      <c r="Y33" s="250">
        <f t="shared" si="7"/>
        <v>85.412262156448207</v>
      </c>
    </row>
    <row r="34" spans="1:25">
      <c r="A34" s="249"/>
      <c r="B34" s="378"/>
      <c r="C34" s="61">
        <v>25</v>
      </c>
      <c r="D34" s="87" t="s">
        <v>702</v>
      </c>
      <c r="E34" s="86">
        <v>2013</v>
      </c>
      <c r="F34" s="251">
        <v>661</v>
      </c>
      <c r="G34" s="251">
        <v>351</v>
      </c>
      <c r="H34" s="250">
        <f t="shared" si="0"/>
        <v>53.101361573373673</v>
      </c>
      <c r="I34" s="251">
        <v>589</v>
      </c>
      <c r="J34" s="250">
        <f t="shared" si="1"/>
        <v>89.107413010590022</v>
      </c>
      <c r="K34" s="251">
        <v>50</v>
      </c>
      <c r="L34" s="251">
        <v>50</v>
      </c>
      <c r="M34" s="250">
        <f t="shared" si="2"/>
        <v>100</v>
      </c>
      <c r="N34" s="251">
        <v>50</v>
      </c>
      <c r="O34" s="250">
        <f t="shared" si="3"/>
        <v>100</v>
      </c>
      <c r="P34" s="251">
        <v>129</v>
      </c>
      <c r="Q34" s="251">
        <v>61</v>
      </c>
      <c r="R34" s="250">
        <v>47.5</v>
      </c>
      <c r="S34" s="251">
        <v>126</v>
      </c>
      <c r="T34" s="250">
        <v>97.2</v>
      </c>
      <c r="U34" s="251">
        <v>482</v>
      </c>
      <c r="V34" s="251">
        <v>239</v>
      </c>
      <c r="W34" s="250">
        <v>49.7</v>
      </c>
      <c r="X34" s="251">
        <v>413</v>
      </c>
      <c r="Y34" s="250">
        <f t="shared" si="7"/>
        <v>85.684647302904565</v>
      </c>
    </row>
    <row r="35" spans="1:25">
      <c r="A35" s="249"/>
      <c r="B35" s="378"/>
      <c r="C35" s="61">
        <v>26</v>
      </c>
      <c r="D35" s="87" t="s">
        <v>702</v>
      </c>
      <c r="E35" s="86">
        <v>2014</v>
      </c>
      <c r="F35" s="251">
        <v>669</v>
      </c>
      <c r="G35" s="251">
        <v>359</v>
      </c>
      <c r="H35" s="250">
        <f t="shared" si="0"/>
        <v>53.662182361733933</v>
      </c>
      <c r="I35" s="251">
        <v>598</v>
      </c>
      <c r="J35" s="250">
        <f t="shared" si="1"/>
        <v>89.38714499252616</v>
      </c>
      <c r="K35" s="251">
        <v>50</v>
      </c>
      <c r="L35" s="251">
        <v>50</v>
      </c>
      <c r="M35" s="250">
        <f t="shared" si="2"/>
        <v>100</v>
      </c>
      <c r="N35" s="251">
        <v>50</v>
      </c>
      <c r="O35" s="250">
        <f t="shared" si="3"/>
        <v>100</v>
      </c>
      <c r="P35" s="251">
        <v>129</v>
      </c>
      <c r="Q35" s="251">
        <v>61</v>
      </c>
      <c r="R35" s="250">
        <v>47.5</v>
      </c>
      <c r="S35" s="251">
        <v>126</v>
      </c>
      <c r="T35" s="250">
        <v>97.2</v>
      </c>
      <c r="U35" s="251">
        <v>490</v>
      </c>
      <c r="V35" s="251">
        <v>248</v>
      </c>
      <c r="W35" s="250">
        <f>(V35/U35)*100</f>
        <v>50.612244897959179</v>
      </c>
      <c r="X35" s="251">
        <v>422</v>
      </c>
      <c r="Y35" s="250">
        <v>86.2</v>
      </c>
    </row>
    <row r="36" spans="1:25">
      <c r="A36" s="249"/>
      <c r="B36" s="378"/>
      <c r="C36" s="61">
        <v>27</v>
      </c>
      <c r="D36" s="87" t="s">
        <v>702</v>
      </c>
      <c r="E36" s="86">
        <v>2015</v>
      </c>
      <c r="F36" s="251">
        <v>670</v>
      </c>
      <c r="G36" s="251">
        <v>362</v>
      </c>
      <c r="H36" s="250">
        <f t="shared" si="0"/>
        <v>54.029850746268657</v>
      </c>
      <c r="I36" s="251">
        <v>600</v>
      </c>
      <c r="J36" s="250">
        <f t="shared" si="1"/>
        <v>89.552238805970148</v>
      </c>
      <c r="K36" s="251">
        <v>50</v>
      </c>
      <c r="L36" s="251">
        <v>50</v>
      </c>
      <c r="M36" s="250">
        <f t="shared" si="2"/>
        <v>100</v>
      </c>
      <c r="N36" s="251">
        <v>50</v>
      </c>
      <c r="O36" s="250">
        <f t="shared" si="3"/>
        <v>100</v>
      </c>
      <c r="P36" s="251">
        <v>130</v>
      </c>
      <c r="Q36" s="251">
        <v>63</v>
      </c>
      <c r="R36" s="250">
        <v>49</v>
      </c>
      <c r="S36" s="251">
        <v>126</v>
      </c>
      <c r="T36" s="250">
        <v>97.2</v>
      </c>
      <c r="U36" s="251">
        <v>490</v>
      </c>
      <c r="V36" s="251">
        <v>348</v>
      </c>
      <c r="W36" s="250">
        <v>50.6</v>
      </c>
      <c r="X36" s="251">
        <v>424</v>
      </c>
      <c r="Y36" s="250">
        <f>(X36/U36)*100</f>
        <v>86.530612244897966</v>
      </c>
    </row>
    <row r="37" spans="1:25">
      <c r="A37" s="249"/>
      <c r="B37" s="378"/>
      <c r="C37" s="61">
        <v>28</v>
      </c>
      <c r="D37" s="87" t="s">
        <v>702</v>
      </c>
      <c r="E37" s="86">
        <v>2016</v>
      </c>
      <c r="F37" s="251">
        <v>666</v>
      </c>
      <c r="G37" s="251">
        <v>360</v>
      </c>
      <c r="H37" s="250">
        <f t="shared" si="0"/>
        <v>54.054054054054056</v>
      </c>
      <c r="I37" s="251">
        <v>597</v>
      </c>
      <c r="J37" s="250">
        <f t="shared" si="1"/>
        <v>89.63963963963964</v>
      </c>
      <c r="K37" s="251">
        <v>50</v>
      </c>
      <c r="L37" s="251">
        <v>50</v>
      </c>
      <c r="M37" s="250">
        <f t="shared" si="2"/>
        <v>100</v>
      </c>
      <c r="N37" s="251">
        <v>50</v>
      </c>
      <c r="O37" s="250">
        <f t="shared" si="3"/>
        <v>100</v>
      </c>
      <c r="P37" s="251">
        <v>130</v>
      </c>
      <c r="Q37" s="251">
        <v>64</v>
      </c>
      <c r="R37" s="250">
        <v>49.1</v>
      </c>
      <c r="S37" s="251">
        <v>126</v>
      </c>
      <c r="T37" s="250">
        <v>97.2</v>
      </c>
      <c r="U37" s="251">
        <v>487</v>
      </c>
      <c r="V37" s="251">
        <v>246</v>
      </c>
      <c r="W37" s="250">
        <f>(V37/U37)*100</f>
        <v>50.513347022587276</v>
      </c>
      <c r="X37" s="251">
        <v>421</v>
      </c>
      <c r="Y37" s="250">
        <v>86.5</v>
      </c>
    </row>
    <row r="38" spans="1:25">
      <c r="A38" s="249"/>
      <c r="B38" s="378"/>
      <c r="C38" s="61">
        <v>29</v>
      </c>
      <c r="D38" s="87" t="s">
        <v>702</v>
      </c>
      <c r="E38" s="86">
        <v>2017</v>
      </c>
      <c r="F38" s="251">
        <v>667</v>
      </c>
      <c r="G38" s="251">
        <v>362</v>
      </c>
      <c r="H38" s="250">
        <f t="shared" si="0"/>
        <v>54.27286356821589</v>
      </c>
      <c r="I38" s="251">
        <v>597</v>
      </c>
      <c r="J38" s="250">
        <f t="shared" si="1"/>
        <v>89.505247376311843</v>
      </c>
      <c r="K38" s="251">
        <v>50</v>
      </c>
      <c r="L38" s="251">
        <v>50</v>
      </c>
      <c r="M38" s="250">
        <f t="shared" si="2"/>
        <v>100</v>
      </c>
      <c r="N38" s="251">
        <v>50</v>
      </c>
      <c r="O38" s="250">
        <f t="shared" si="3"/>
        <v>100</v>
      </c>
      <c r="P38" s="251">
        <v>130</v>
      </c>
      <c r="Q38" s="251">
        <v>64</v>
      </c>
      <c r="R38" s="250">
        <v>49.1</v>
      </c>
      <c r="S38" s="251">
        <v>126</v>
      </c>
      <c r="T38" s="250">
        <v>97.2</v>
      </c>
      <c r="U38" s="251">
        <v>487</v>
      </c>
      <c r="V38" s="251">
        <v>248</v>
      </c>
      <c r="W38" s="250">
        <f>(V38/U38)*100</f>
        <v>50.92402464065708</v>
      </c>
      <c r="X38" s="251">
        <v>421</v>
      </c>
      <c r="Y38" s="250">
        <v>86.5</v>
      </c>
    </row>
    <row r="39" spans="1:25">
      <c r="A39" s="249"/>
      <c r="B39" s="378"/>
      <c r="C39" s="61">
        <v>30</v>
      </c>
      <c r="D39" s="87" t="s">
        <v>702</v>
      </c>
      <c r="E39" s="86">
        <v>2018</v>
      </c>
      <c r="F39" s="251">
        <v>667</v>
      </c>
      <c r="G39" s="251">
        <v>362</v>
      </c>
      <c r="H39" s="250">
        <f t="shared" si="0"/>
        <v>54.27286356821589</v>
      </c>
      <c r="I39" s="251">
        <v>597</v>
      </c>
      <c r="J39" s="250">
        <f t="shared" si="1"/>
        <v>89.505247376311843</v>
      </c>
      <c r="K39" s="251">
        <v>50</v>
      </c>
      <c r="L39" s="251">
        <v>50</v>
      </c>
      <c r="M39" s="250">
        <f t="shared" si="2"/>
        <v>100</v>
      </c>
      <c r="N39" s="251">
        <v>50</v>
      </c>
      <c r="O39" s="250">
        <f t="shared" si="3"/>
        <v>100</v>
      </c>
      <c r="P39" s="251">
        <v>130</v>
      </c>
      <c r="Q39" s="251">
        <v>64</v>
      </c>
      <c r="R39" s="250">
        <v>49.4</v>
      </c>
      <c r="S39" s="251">
        <v>126</v>
      </c>
      <c r="T39" s="250">
        <v>97.2</v>
      </c>
      <c r="U39" s="251">
        <v>487</v>
      </c>
      <c r="V39" s="251">
        <v>248</v>
      </c>
      <c r="W39" s="250">
        <f>(V39/U39)*100</f>
        <v>50.92402464065708</v>
      </c>
      <c r="X39" s="251">
        <v>421</v>
      </c>
      <c r="Y39" s="250">
        <v>86.5</v>
      </c>
    </row>
    <row r="40" spans="1:25">
      <c r="A40" s="249"/>
      <c r="B40" s="378"/>
      <c r="C40" s="61">
        <v>31</v>
      </c>
      <c r="D40" s="87" t="s">
        <v>702</v>
      </c>
      <c r="E40" s="86">
        <v>2019</v>
      </c>
      <c r="F40" s="251">
        <v>671</v>
      </c>
      <c r="G40" s="251">
        <v>366</v>
      </c>
      <c r="H40" s="250">
        <f t="shared" si="0"/>
        <v>54.54545454545454</v>
      </c>
      <c r="I40" s="251">
        <v>602</v>
      </c>
      <c r="J40" s="250">
        <f t="shared" si="1"/>
        <v>89.716840536512663</v>
      </c>
      <c r="K40" s="251">
        <v>50</v>
      </c>
      <c r="L40" s="251">
        <v>50</v>
      </c>
      <c r="M40" s="250">
        <f t="shared" si="2"/>
        <v>100</v>
      </c>
      <c r="N40" s="251">
        <v>50</v>
      </c>
      <c r="O40" s="250">
        <f t="shared" si="3"/>
        <v>100</v>
      </c>
      <c r="P40" s="251">
        <v>133</v>
      </c>
      <c r="Q40" s="251">
        <v>68</v>
      </c>
      <c r="R40" s="250">
        <v>50.8</v>
      </c>
      <c r="S40" s="251">
        <v>130</v>
      </c>
      <c r="T40" s="250">
        <v>97.3</v>
      </c>
      <c r="U40" s="251">
        <v>487</v>
      </c>
      <c r="V40" s="251">
        <v>248</v>
      </c>
      <c r="W40" s="250">
        <v>51</v>
      </c>
      <c r="X40" s="251">
        <v>422</v>
      </c>
      <c r="Y40" s="250">
        <v>86.5</v>
      </c>
    </row>
    <row r="41" spans="1:25">
      <c r="A41" s="249"/>
      <c r="B41" s="378" t="s">
        <v>86</v>
      </c>
      <c r="C41" s="61">
        <v>2</v>
      </c>
      <c r="D41" s="87" t="s">
        <v>702</v>
      </c>
      <c r="E41" s="86">
        <v>2020</v>
      </c>
      <c r="F41" s="251">
        <v>670</v>
      </c>
      <c r="G41" s="251">
        <v>367</v>
      </c>
      <c r="H41" s="250">
        <f>(G41/F41)*100-0.1</f>
        <v>54.67611940298508</v>
      </c>
      <c r="I41" s="251">
        <v>602</v>
      </c>
      <c r="J41" s="250">
        <f>(I41/F41)*100-0.1</f>
        <v>89.750746268656712</v>
      </c>
      <c r="K41" s="251">
        <v>50</v>
      </c>
      <c r="L41" s="251">
        <v>50</v>
      </c>
      <c r="M41" s="250">
        <v>100</v>
      </c>
      <c r="N41" s="251">
        <v>50</v>
      </c>
      <c r="O41" s="250">
        <v>100</v>
      </c>
      <c r="P41" s="251">
        <v>133</v>
      </c>
      <c r="Q41" s="251">
        <v>68</v>
      </c>
      <c r="R41" s="250">
        <v>51</v>
      </c>
      <c r="S41" s="251">
        <v>130</v>
      </c>
      <c r="T41" s="250">
        <v>97.3</v>
      </c>
      <c r="U41" s="251">
        <v>487</v>
      </c>
      <c r="V41" s="251">
        <v>249</v>
      </c>
      <c r="W41" s="250">
        <v>51.1</v>
      </c>
      <c r="X41" s="251">
        <v>422</v>
      </c>
      <c r="Y41" s="250">
        <v>86.6</v>
      </c>
    </row>
    <row r="42" spans="1:25">
      <c r="A42" s="249"/>
      <c r="B42" s="378"/>
      <c r="C42" s="61">
        <v>3</v>
      </c>
      <c r="D42" s="87" t="s">
        <v>702</v>
      </c>
      <c r="E42" s="86">
        <v>2021</v>
      </c>
      <c r="F42" s="251">
        <v>672</v>
      </c>
      <c r="G42" s="251">
        <v>369</v>
      </c>
      <c r="H42" s="250">
        <f>(G42/F42)*100</f>
        <v>54.910714285714292</v>
      </c>
      <c r="I42" s="251">
        <v>603</v>
      </c>
      <c r="J42" s="250">
        <f>(I42/F42)*100+0.1</f>
        <v>89.832142857142856</v>
      </c>
      <c r="K42" s="251">
        <v>50</v>
      </c>
      <c r="L42" s="251">
        <v>50</v>
      </c>
      <c r="M42" s="250">
        <v>100</v>
      </c>
      <c r="N42" s="251">
        <v>50</v>
      </c>
      <c r="O42" s="250">
        <v>100</v>
      </c>
      <c r="P42" s="251">
        <v>135</v>
      </c>
      <c r="Q42" s="251">
        <v>70</v>
      </c>
      <c r="R42" s="250">
        <v>51.8</v>
      </c>
      <c r="S42" s="251">
        <v>131</v>
      </c>
      <c r="T42" s="250">
        <v>97.3</v>
      </c>
      <c r="U42" s="251">
        <v>487</v>
      </c>
      <c r="V42" s="251">
        <v>249</v>
      </c>
      <c r="W42" s="250">
        <v>51.1</v>
      </c>
      <c r="X42" s="251">
        <v>422</v>
      </c>
      <c r="Y42" s="250">
        <v>86.6</v>
      </c>
    </row>
    <row r="43" spans="1:25">
      <c r="A43" s="249"/>
      <c r="B43" s="378"/>
      <c r="C43" s="61">
        <v>4</v>
      </c>
      <c r="D43" s="87" t="s">
        <v>702</v>
      </c>
      <c r="E43" s="86">
        <v>2022</v>
      </c>
      <c r="F43" s="251">
        <v>673</v>
      </c>
      <c r="G43" s="251">
        <v>370</v>
      </c>
      <c r="H43" s="250">
        <f>(G43/F43)*100</f>
        <v>54.977711738484402</v>
      </c>
      <c r="I43" s="251">
        <v>604</v>
      </c>
      <c r="J43" s="250">
        <v>89.8</v>
      </c>
      <c r="K43" s="251">
        <v>50</v>
      </c>
      <c r="L43" s="251">
        <v>50</v>
      </c>
      <c r="M43" s="250">
        <v>100</v>
      </c>
      <c r="N43" s="251">
        <v>50</v>
      </c>
      <c r="O43" s="250">
        <v>100</v>
      </c>
      <c r="P43" s="251">
        <v>134</v>
      </c>
      <c r="Q43" s="251">
        <v>69</v>
      </c>
      <c r="R43" s="250">
        <v>51.6</v>
      </c>
      <c r="S43" s="251">
        <v>131</v>
      </c>
      <c r="T43" s="250">
        <v>97.3</v>
      </c>
      <c r="U43" s="251">
        <v>488</v>
      </c>
      <c r="V43" s="251">
        <v>251</v>
      </c>
      <c r="W43" s="250">
        <v>51.3</v>
      </c>
      <c r="X43" s="251">
        <v>424</v>
      </c>
      <c r="Y43" s="250">
        <v>86.7</v>
      </c>
    </row>
    <row r="44" spans="1:25">
      <c r="A44" s="249"/>
      <c r="B44" s="378"/>
      <c r="C44" s="61">
        <v>5</v>
      </c>
      <c r="D44" s="87" t="s">
        <v>702</v>
      </c>
      <c r="E44" s="86">
        <v>2023</v>
      </c>
      <c r="F44" s="251">
        <v>675</v>
      </c>
      <c r="G44" s="251">
        <v>371</v>
      </c>
      <c r="H44" s="250">
        <v>55.1</v>
      </c>
      <c r="I44" s="251">
        <v>607</v>
      </c>
      <c r="J44" s="250">
        <v>89.9</v>
      </c>
      <c r="K44" s="251">
        <v>50</v>
      </c>
      <c r="L44" s="251">
        <v>50</v>
      </c>
      <c r="M44" s="250">
        <v>100</v>
      </c>
      <c r="N44" s="251">
        <v>50</v>
      </c>
      <c r="O44" s="250">
        <v>100</v>
      </c>
      <c r="P44" s="251">
        <v>134</v>
      </c>
      <c r="Q44" s="251">
        <v>70</v>
      </c>
      <c r="R44" s="250">
        <v>51.8</v>
      </c>
      <c r="S44" s="251">
        <v>131</v>
      </c>
      <c r="T44" s="250">
        <v>97.3</v>
      </c>
      <c r="U44" s="251">
        <v>490</v>
      </c>
      <c r="V44" s="251">
        <v>252</v>
      </c>
      <c r="W44" s="250">
        <v>51.4</v>
      </c>
      <c r="X44" s="251">
        <v>426</v>
      </c>
      <c r="Y44" s="250">
        <v>86.9</v>
      </c>
    </row>
    <row r="45" spans="1:25">
      <c r="A45" s="249"/>
      <c r="B45" s="378"/>
      <c r="C45" s="61"/>
      <c r="D45" s="79"/>
      <c r="E45" s="86"/>
      <c r="F45" s="251"/>
      <c r="G45" s="251"/>
      <c r="H45" s="250"/>
      <c r="I45" s="251"/>
      <c r="J45" s="250"/>
      <c r="K45" s="251"/>
      <c r="L45" s="251"/>
      <c r="M45" s="250"/>
      <c r="N45" s="251"/>
      <c r="O45" s="250"/>
      <c r="P45" s="251"/>
      <c r="Q45" s="251"/>
      <c r="R45" s="250"/>
      <c r="S45" s="251"/>
      <c r="T45" s="250"/>
      <c r="U45" s="251"/>
      <c r="V45" s="251"/>
      <c r="W45" s="250"/>
      <c r="X45" s="251"/>
      <c r="Y45" s="250"/>
    </row>
    <row r="46" spans="1:25">
      <c r="B46" s="351" t="s">
        <v>351</v>
      </c>
      <c r="C46" s="376"/>
      <c r="D46" s="376"/>
      <c r="E46" s="374"/>
      <c r="F46" s="254"/>
      <c r="G46" s="254"/>
      <c r="H46" s="253"/>
      <c r="I46" s="254"/>
      <c r="J46" s="253"/>
      <c r="K46" s="254"/>
      <c r="L46" s="254"/>
      <c r="M46" s="253"/>
      <c r="N46" s="254"/>
      <c r="O46" s="253"/>
      <c r="P46" s="254"/>
      <c r="Q46" s="254"/>
      <c r="R46" s="253"/>
      <c r="S46" s="254"/>
      <c r="T46" s="253"/>
      <c r="U46" s="254"/>
      <c r="V46" s="254"/>
      <c r="W46" s="253"/>
      <c r="X46" s="254"/>
      <c r="Y46" s="253"/>
    </row>
    <row r="47" spans="1:25">
      <c r="A47" s="249"/>
      <c r="B47" s="378" t="s">
        <v>411</v>
      </c>
      <c r="C47" s="61">
        <v>62</v>
      </c>
      <c r="D47" s="87" t="s">
        <v>703</v>
      </c>
      <c r="E47" s="86">
        <v>1987</v>
      </c>
      <c r="F47" s="251">
        <v>16643</v>
      </c>
      <c r="G47" s="251">
        <v>6303</v>
      </c>
      <c r="H47" s="250">
        <f t="shared" ref="H47:H82" si="8">(G47/F47)*100</f>
        <v>37.871777924653003</v>
      </c>
      <c r="I47" s="251">
        <v>10928</v>
      </c>
      <c r="J47" s="250">
        <f t="shared" ref="J47:J82" si="9">(I47/F47)*100</f>
        <v>65.661238959322233</v>
      </c>
      <c r="K47" s="251">
        <v>738</v>
      </c>
      <c r="L47" s="251">
        <v>665</v>
      </c>
      <c r="M47" s="250">
        <f t="shared" ref="M47:M79" si="10">(L47/K47)*100</f>
        <v>90.108401084010836</v>
      </c>
      <c r="N47" s="251">
        <v>729</v>
      </c>
      <c r="O47" s="250">
        <f t="shared" ref="O47:O81" si="11">(N47/K47)*100</f>
        <v>98.780487804878049</v>
      </c>
      <c r="P47" s="251">
        <v>2534</v>
      </c>
      <c r="Q47" s="251">
        <v>1316</v>
      </c>
      <c r="R47" s="250">
        <f t="shared" ref="R47:R82" si="12">(Q47/P47)*100</f>
        <v>51.933701657458563</v>
      </c>
      <c r="S47" s="251">
        <v>2485</v>
      </c>
      <c r="T47" s="250">
        <f t="shared" ref="T47:T82" si="13">(S47/P47)*100</f>
        <v>98.06629834254143</v>
      </c>
      <c r="U47" s="251">
        <v>13371</v>
      </c>
      <c r="V47" s="251">
        <v>4323</v>
      </c>
      <c r="W47" s="250">
        <f t="shared" ref="W47:W79" si="14">(V47/U47)*100</f>
        <v>32.331164460399371</v>
      </c>
      <c r="X47" s="251">
        <v>7714</v>
      </c>
      <c r="Y47" s="250">
        <f t="shared" ref="Y47:Y79" si="15">(X47/U47)*100</f>
        <v>57.692020043377454</v>
      </c>
    </row>
    <row r="48" spans="1:25">
      <c r="A48" s="249"/>
      <c r="B48" s="378"/>
      <c r="C48" s="61">
        <v>63</v>
      </c>
      <c r="D48" s="87" t="s">
        <v>703</v>
      </c>
      <c r="E48" s="86">
        <v>1988</v>
      </c>
      <c r="F48" s="251">
        <v>16750</v>
      </c>
      <c r="G48" s="251">
        <v>6550</v>
      </c>
      <c r="H48" s="250">
        <f t="shared" si="8"/>
        <v>39.104477611940297</v>
      </c>
      <c r="I48" s="251">
        <v>11176</v>
      </c>
      <c r="J48" s="250">
        <f t="shared" si="9"/>
        <v>66.722388059701487</v>
      </c>
      <c r="K48" s="251">
        <v>730</v>
      </c>
      <c r="L48" s="251">
        <v>677</v>
      </c>
      <c r="M48" s="250">
        <f t="shared" si="10"/>
        <v>92.739726027397268</v>
      </c>
      <c r="N48" s="251">
        <v>730</v>
      </c>
      <c r="O48" s="250">
        <f t="shared" si="11"/>
        <v>100</v>
      </c>
      <c r="P48" s="251">
        <v>2543</v>
      </c>
      <c r="Q48" s="251">
        <v>1382</v>
      </c>
      <c r="R48" s="250">
        <f t="shared" si="12"/>
        <v>54.345261502162799</v>
      </c>
      <c r="S48" s="251">
        <v>2497</v>
      </c>
      <c r="T48" s="250">
        <f t="shared" si="13"/>
        <v>98.191112858828149</v>
      </c>
      <c r="U48" s="251">
        <v>13477</v>
      </c>
      <c r="V48" s="251">
        <v>4491</v>
      </c>
      <c r="W48" s="250">
        <f t="shared" si="14"/>
        <v>33.323439934703572</v>
      </c>
      <c r="X48" s="251">
        <v>7949</v>
      </c>
      <c r="Y48" s="250">
        <f t="shared" si="15"/>
        <v>58.981969280997262</v>
      </c>
    </row>
    <row r="49" spans="1:25">
      <c r="A49" s="249"/>
      <c r="B49" s="378" t="s">
        <v>87</v>
      </c>
      <c r="C49" s="61">
        <v>1</v>
      </c>
      <c r="D49" s="87" t="s">
        <v>703</v>
      </c>
      <c r="E49" s="86">
        <v>1989</v>
      </c>
      <c r="F49" s="251">
        <v>16815</v>
      </c>
      <c r="G49" s="251">
        <v>6785</v>
      </c>
      <c r="H49" s="250">
        <f t="shared" si="8"/>
        <v>40.350877192982452</v>
      </c>
      <c r="I49" s="251">
        <v>11429</v>
      </c>
      <c r="J49" s="250">
        <f t="shared" si="9"/>
        <v>67.969075230449008</v>
      </c>
      <c r="K49" s="251">
        <v>732</v>
      </c>
      <c r="L49" s="251">
        <v>680</v>
      </c>
      <c r="M49" s="250">
        <f t="shared" si="10"/>
        <v>92.896174863387984</v>
      </c>
      <c r="N49" s="251">
        <v>732</v>
      </c>
      <c r="O49" s="250">
        <f t="shared" si="11"/>
        <v>100</v>
      </c>
      <c r="P49" s="251">
        <v>2542</v>
      </c>
      <c r="Q49" s="251">
        <v>1403</v>
      </c>
      <c r="R49" s="250">
        <f t="shared" si="12"/>
        <v>55.1927616050354</v>
      </c>
      <c r="S49" s="251">
        <v>2495</v>
      </c>
      <c r="T49" s="250">
        <f t="shared" si="13"/>
        <v>98.151062155782853</v>
      </c>
      <c r="U49" s="251">
        <v>13541</v>
      </c>
      <c r="V49" s="251">
        <v>4703</v>
      </c>
      <c r="W49" s="250">
        <f t="shared" si="14"/>
        <v>34.731556015065358</v>
      </c>
      <c r="X49" s="251">
        <v>8202</v>
      </c>
      <c r="Y49" s="250">
        <f t="shared" si="15"/>
        <v>60.571597370947494</v>
      </c>
    </row>
    <row r="50" spans="1:25">
      <c r="A50" s="249"/>
      <c r="B50" s="378"/>
      <c r="C50" s="61">
        <v>2</v>
      </c>
      <c r="D50" s="87" t="s">
        <v>703</v>
      </c>
      <c r="E50" s="86">
        <v>1990</v>
      </c>
      <c r="F50" s="251">
        <v>16942</v>
      </c>
      <c r="G50" s="251">
        <v>7123</v>
      </c>
      <c r="H50" s="250">
        <f t="shared" si="8"/>
        <v>42.043442332664384</v>
      </c>
      <c r="I50" s="251">
        <v>11716</v>
      </c>
      <c r="J50" s="250">
        <f t="shared" si="9"/>
        <v>69.153582811946649</v>
      </c>
      <c r="K50" s="251">
        <v>735</v>
      </c>
      <c r="L50" s="251">
        <v>688</v>
      </c>
      <c r="M50" s="250">
        <f t="shared" si="10"/>
        <v>93.605442176870753</v>
      </c>
      <c r="N50" s="251">
        <v>735</v>
      </c>
      <c r="O50" s="250">
        <f t="shared" si="11"/>
        <v>100</v>
      </c>
      <c r="P50" s="251">
        <v>2537</v>
      </c>
      <c r="Q50" s="251">
        <v>1420</v>
      </c>
      <c r="R50" s="250">
        <f t="shared" si="12"/>
        <v>55.971620023649983</v>
      </c>
      <c r="S50" s="251">
        <v>2491</v>
      </c>
      <c r="T50" s="250">
        <f t="shared" si="13"/>
        <v>98.1868348443043</v>
      </c>
      <c r="U50" s="251">
        <v>13670</v>
      </c>
      <c r="V50" s="251">
        <v>4914</v>
      </c>
      <c r="W50" s="250">
        <f t="shared" si="14"/>
        <v>35.947329919531825</v>
      </c>
      <c r="X50" s="251">
        <v>8490</v>
      </c>
      <c r="Y50" s="250">
        <f t="shared" si="15"/>
        <v>62.106803218727137</v>
      </c>
    </row>
    <row r="51" spans="1:25">
      <c r="A51" s="249"/>
      <c r="B51" s="378"/>
      <c r="C51" s="61">
        <v>3</v>
      </c>
      <c r="D51" s="87" t="s">
        <v>703</v>
      </c>
      <c r="E51" s="86">
        <v>1991</v>
      </c>
      <c r="F51" s="251">
        <v>17056</v>
      </c>
      <c r="G51" s="251">
        <v>7473</v>
      </c>
      <c r="H51" s="250">
        <f t="shared" si="8"/>
        <v>43.814493433395874</v>
      </c>
      <c r="I51" s="251">
        <v>11935</v>
      </c>
      <c r="J51" s="250">
        <f t="shared" si="9"/>
        <v>69.975375234521579</v>
      </c>
      <c r="K51" s="251">
        <v>737</v>
      </c>
      <c r="L51" s="251">
        <v>692</v>
      </c>
      <c r="M51" s="250">
        <f t="shared" si="10"/>
        <v>93.894165535956574</v>
      </c>
      <c r="N51" s="251">
        <v>737</v>
      </c>
      <c r="O51" s="250">
        <f t="shared" si="11"/>
        <v>100</v>
      </c>
      <c r="P51" s="251">
        <v>2537</v>
      </c>
      <c r="Q51" s="251">
        <v>1438</v>
      </c>
      <c r="R51" s="250">
        <f t="shared" si="12"/>
        <v>56.681119432400472</v>
      </c>
      <c r="S51" s="251">
        <v>2492</v>
      </c>
      <c r="T51" s="250">
        <f t="shared" si="13"/>
        <v>98.226251478123771</v>
      </c>
      <c r="U51" s="251">
        <v>13782</v>
      </c>
      <c r="V51" s="251">
        <v>5343</v>
      </c>
      <c r="W51" s="250">
        <f t="shared" si="14"/>
        <v>38.76795820635612</v>
      </c>
      <c r="X51" s="251">
        <v>8706</v>
      </c>
      <c r="Y51" s="250">
        <f t="shared" si="15"/>
        <v>63.169351327818887</v>
      </c>
    </row>
    <row r="52" spans="1:25">
      <c r="A52" s="249"/>
      <c r="B52" s="378"/>
      <c r="C52" s="61">
        <v>4</v>
      </c>
      <c r="D52" s="87" t="s">
        <v>703</v>
      </c>
      <c r="E52" s="86">
        <v>1992</v>
      </c>
      <c r="F52" s="251">
        <v>17142</v>
      </c>
      <c r="G52" s="251">
        <v>7664</v>
      </c>
      <c r="H52" s="250">
        <f t="shared" si="8"/>
        <v>44.708902111772254</v>
      </c>
      <c r="I52" s="251">
        <v>12274</v>
      </c>
      <c r="J52" s="250">
        <f t="shared" si="9"/>
        <v>71.601913429004782</v>
      </c>
      <c r="K52" s="251">
        <v>738</v>
      </c>
      <c r="L52" s="251">
        <v>696</v>
      </c>
      <c r="M52" s="250">
        <f t="shared" si="10"/>
        <v>94.308943089430898</v>
      </c>
      <c r="N52" s="251">
        <v>738</v>
      </c>
      <c r="O52" s="250">
        <f t="shared" si="11"/>
        <v>100</v>
      </c>
      <c r="P52" s="251">
        <v>2536</v>
      </c>
      <c r="Q52" s="251">
        <v>1455</v>
      </c>
      <c r="R52" s="250">
        <f t="shared" si="12"/>
        <v>57.373817034700316</v>
      </c>
      <c r="S52" s="251">
        <v>2493</v>
      </c>
      <c r="T52" s="250">
        <f t="shared" si="13"/>
        <v>98.304416403785496</v>
      </c>
      <c r="U52" s="251">
        <v>13869</v>
      </c>
      <c r="V52" s="251">
        <v>5514</v>
      </c>
      <c r="W52" s="250">
        <f t="shared" si="14"/>
        <v>39.757733073761628</v>
      </c>
      <c r="X52" s="251">
        <v>9042</v>
      </c>
      <c r="Y52" s="250">
        <f t="shared" si="15"/>
        <v>65.195760328790826</v>
      </c>
    </row>
    <row r="53" spans="1:25">
      <c r="A53" s="249"/>
      <c r="B53" s="378"/>
      <c r="C53" s="61">
        <v>5</v>
      </c>
      <c r="D53" s="87" t="s">
        <v>703</v>
      </c>
      <c r="E53" s="86">
        <v>1993</v>
      </c>
      <c r="F53" s="251">
        <v>17137</v>
      </c>
      <c r="G53" s="251">
        <v>7825</v>
      </c>
      <c r="H53" s="250">
        <f t="shared" si="8"/>
        <v>45.66143432339382</v>
      </c>
      <c r="I53" s="251">
        <v>12437</v>
      </c>
      <c r="J53" s="250">
        <f t="shared" si="9"/>
        <v>72.573962770613292</v>
      </c>
      <c r="K53" s="251">
        <v>904</v>
      </c>
      <c r="L53" s="251">
        <v>823</v>
      </c>
      <c r="M53" s="250">
        <f t="shared" si="10"/>
        <v>91.039823008849567</v>
      </c>
      <c r="N53" s="251">
        <v>904</v>
      </c>
      <c r="O53" s="250">
        <f t="shared" si="11"/>
        <v>100</v>
      </c>
      <c r="P53" s="251">
        <v>2375</v>
      </c>
      <c r="Q53" s="251">
        <v>1357</v>
      </c>
      <c r="R53" s="250">
        <f t="shared" si="12"/>
        <v>57.136842105263156</v>
      </c>
      <c r="S53" s="251">
        <v>2333</v>
      </c>
      <c r="T53" s="250">
        <f t="shared" si="13"/>
        <v>98.231578947368419</v>
      </c>
      <c r="U53" s="251">
        <v>13858</v>
      </c>
      <c r="V53" s="251">
        <v>5645</v>
      </c>
      <c r="W53" s="250">
        <f t="shared" si="14"/>
        <v>40.734593736469911</v>
      </c>
      <c r="X53" s="251">
        <v>9199</v>
      </c>
      <c r="Y53" s="250">
        <f t="shared" si="15"/>
        <v>66.380430076490114</v>
      </c>
    </row>
    <row r="54" spans="1:25">
      <c r="A54" s="249"/>
      <c r="B54" s="378"/>
      <c r="C54" s="61">
        <v>6</v>
      </c>
      <c r="D54" s="87" t="s">
        <v>703</v>
      </c>
      <c r="E54" s="86">
        <v>1994</v>
      </c>
      <c r="F54" s="251">
        <v>17202</v>
      </c>
      <c r="G54" s="251">
        <v>8019</v>
      </c>
      <c r="H54" s="250">
        <f t="shared" si="8"/>
        <v>46.616672479944192</v>
      </c>
      <c r="I54" s="251">
        <v>12726</v>
      </c>
      <c r="J54" s="250">
        <f t="shared" si="9"/>
        <v>73.979769794209972</v>
      </c>
      <c r="K54" s="251">
        <v>914</v>
      </c>
      <c r="L54" s="251">
        <v>834</v>
      </c>
      <c r="M54" s="250">
        <f t="shared" si="10"/>
        <v>91.247264770240704</v>
      </c>
      <c r="N54" s="251">
        <v>914</v>
      </c>
      <c r="O54" s="250">
        <f t="shared" si="11"/>
        <v>100</v>
      </c>
      <c r="P54" s="251">
        <v>2379</v>
      </c>
      <c r="Q54" s="251">
        <v>1380</v>
      </c>
      <c r="R54" s="250">
        <f t="shared" si="12"/>
        <v>58.007566204287521</v>
      </c>
      <c r="S54" s="251">
        <v>2338</v>
      </c>
      <c r="T54" s="250">
        <f t="shared" si="13"/>
        <v>98.276586801176961</v>
      </c>
      <c r="U54" s="251">
        <v>13909</v>
      </c>
      <c r="V54" s="251">
        <v>5805</v>
      </c>
      <c r="W54" s="250">
        <f t="shared" si="14"/>
        <v>41.735566899130063</v>
      </c>
      <c r="X54" s="251">
        <v>9474</v>
      </c>
      <c r="Y54" s="250">
        <f t="shared" si="15"/>
        <v>68.11417068085413</v>
      </c>
    </row>
    <row r="55" spans="1:25">
      <c r="A55" s="249"/>
      <c r="B55" s="378"/>
      <c r="C55" s="61">
        <v>7</v>
      </c>
      <c r="D55" s="87" t="s">
        <v>703</v>
      </c>
      <c r="E55" s="86">
        <v>1995</v>
      </c>
      <c r="F55" s="251">
        <v>17320</v>
      </c>
      <c r="G55" s="251">
        <v>8188</v>
      </c>
      <c r="H55" s="250">
        <f t="shared" si="8"/>
        <v>47.274826789838336</v>
      </c>
      <c r="I55" s="251">
        <v>12991</v>
      </c>
      <c r="J55" s="250">
        <f t="shared" si="9"/>
        <v>75.005773672055426</v>
      </c>
      <c r="K55" s="251">
        <v>911</v>
      </c>
      <c r="L55" s="251">
        <v>834</v>
      </c>
      <c r="M55" s="250">
        <f t="shared" si="10"/>
        <v>91.547749725576296</v>
      </c>
      <c r="N55" s="251">
        <v>911</v>
      </c>
      <c r="O55" s="250">
        <f t="shared" si="11"/>
        <v>100</v>
      </c>
      <c r="P55" s="251">
        <v>2474</v>
      </c>
      <c r="Q55" s="251">
        <v>1453</v>
      </c>
      <c r="R55" s="250">
        <f t="shared" si="12"/>
        <v>58.730800323362978</v>
      </c>
      <c r="S55" s="251">
        <v>2433</v>
      </c>
      <c r="T55" s="250">
        <f t="shared" si="13"/>
        <v>98.342764753435731</v>
      </c>
      <c r="U55" s="251">
        <v>13935</v>
      </c>
      <c r="V55" s="251">
        <v>5900</v>
      </c>
      <c r="W55" s="250">
        <f t="shared" si="14"/>
        <v>42.339433082167204</v>
      </c>
      <c r="X55" s="251">
        <v>9647</v>
      </c>
      <c r="Y55" s="250">
        <f t="shared" si="15"/>
        <v>69.228561176892711</v>
      </c>
    </row>
    <row r="56" spans="1:25">
      <c r="A56" s="249"/>
      <c r="B56" s="378"/>
      <c r="C56" s="61">
        <v>8</v>
      </c>
      <c r="D56" s="87" t="s">
        <v>703</v>
      </c>
      <c r="E56" s="86">
        <v>1996</v>
      </c>
      <c r="F56" s="251">
        <v>17390</v>
      </c>
      <c r="G56" s="251">
        <v>8321</v>
      </c>
      <c r="H56" s="250">
        <f t="shared" si="8"/>
        <v>47.849338700402534</v>
      </c>
      <c r="I56" s="251">
        <v>13114</v>
      </c>
      <c r="J56" s="250">
        <f t="shared" si="9"/>
        <v>75.411155836687755</v>
      </c>
      <c r="K56" s="251">
        <v>906</v>
      </c>
      <c r="L56" s="251">
        <v>833</v>
      </c>
      <c r="M56" s="250">
        <f t="shared" si="10"/>
        <v>91.942604856512148</v>
      </c>
      <c r="N56" s="251">
        <v>906</v>
      </c>
      <c r="O56" s="250">
        <f t="shared" si="11"/>
        <v>100</v>
      </c>
      <c r="P56" s="251">
        <v>2470</v>
      </c>
      <c r="Q56" s="251">
        <v>1466</v>
      </c>
      <c r="R56" s="250">
        <f t="shared" si="12"/>
        <v>59.352226720647771</v>
      </c>
      <c r="S56" s="251">
        <v>2429</v>
      </c>
      <c r="T56" s="250">
        <f t="shared" si="13"/>
        <v>98.340080971659916</v>
      </c>
      <c r="U56" s="251">
        <v>14014</v>
      </c>
      <c r="V56" s="251">
        <v>6023</v>
      </c>
      <c r="W56" s="250">
        <f t="shared" si="14"/>
        <v>42.978450121307269</v>
      </c>
      <c r="X56" s="251">
        <v>9778</v>
      </c>
      <c r="Y56" s="250">
        <f t="shared" si="15"/>
        <v>69.773084058798347</v>
      </c>
    </row>
    <row r="57" spans="1:25">
      <c r="A57" s="249"/>
      <c r="B57" s="378"/>
      <c r="C57" s="61">
        <v>9</v>
      </c>
      <c r="D57" s="87" t="s">
        <v>703</v>
      </c>
      <c r="E57" s="86">
        <v>1997</v>
      </c>
      <c r="F57" s="251">
        <v>17468</v>
      </c>
      <c r="G57" s="251">
        <v>8451</v>
      </c>
      <c r="H57" s="250">
        <f t="shared" si="8"/>
        <v>48.379894664529424</v>
      </c>
      <c r="I57" s="251">
        <v>13237</v>
      </c>
      <c r="J57" s="250">
        <f t="shared" si="9"/>
        <v>75.778566521639561</v>
      </c>
      <c r="K57" s="251">
        <v>911</v>
      </c>
      <c r="L57" s="251">
        <v>839</v>
      </c>
      <c r="M57" s="250">
        <f t="shared" si="10"/>
        <v>92.096597145993414</v>
      </c>
      <c r="N57" s="251">
        <v>911</v>
      </c>
      <c r="O57" s="250">
        <f t="shared" si="11"/>
        <v>100</v>
      </c>
      <c r="P57" s="251">
        <v>2473</v>
      </c>
      <c r="Q57" s="251">
        <v>1486</v>
      </c>
      <c r="R57" s="250">
        <f t="shared" si="12"/>
        <v>60.088960776384958</v>
      </c>
      <c r="S57" s="251">
        <v>2432</v>
      </c>
      <c r="T57" s="250">
        <f t="shared" si="13"/>
        <v>98.342094621916701</v>
      </c>
      <c r="U57" s="251">
        <v>14084</v>
      </c>
      <c r="V57" s="251">
        <v>6126</v>
      </c>
      <c r="W57" s="250">
        <f t="shared" si="14"/>
        <v>43.496165861971029</v>
      </c>
      <c r="X57" s="251">
        <v>9895</v>
      </c>
      <c r="Y57" s="250">
        <f t="shared" si="15"/>
        <v>70.257029253053105</v>
      </c>
    </row>
    <row r="58" spans="1:25">
      <c r="A58" s="249"/>
      <c r="B58" s="378"/>
      <c r="C58" s="61">
        <v>10</v>
      </c>
      <c r="D58" s="87" t="s">
        <v>703</v>
      </c>
      <c r="E58" s="86">
        <v>1998</v>
      </c>
      <c r="F58" s="251">
        <v>17482</v>
      </c>
      <c r="G58" s="251">
        <v>8560</v>
      </c>
      <c r="H58" s="250">
        <f t="shared" si="8"/>
        <v>48.964649353620864</v>
      </c>
      <c r="I58" s="251">
        <v>13310</v>
      </c>
      <c r="J58" s="250">
        <f t="shared" si="9"/>
        <v>76.135453609426833</v>
      </c>
      <c r="K58" s="251">
        <v>916</v>
      </c>
      <c r="L58" s="251">
        <v>846</v>
      </c>
      <c r="M58" s="250">
        <f t="shared" si="10"/>
        <v>92.358078602620083</v>
      </c>
      <c r="N58" s="251">
        <v>916</v>
      </c>
      <c r="O58" s="250">
        <f t="shared" si="11"/>
        <v>100</v>
      </c>
      <c r="P58" s="251">
        <v>2474</v>
      </c>
      <c r="Q58" s="251">
        <v>1507</v>
      </c>
      <c r="R58" s="250">
        <f t="shared" si="12"/>
        <v>60.913500404203717</v>
      </c>
      <c r="S58" s="251">
        <v>2434</v>
      </c>
      <c r="T58" s="250">
        <f t="shared" si="13"/>
        <v>98.383185125303157</v>
      </c>
      <c r="U58" s="251">
        <v>14091</v>
      </c>
      <c r="V58" s="251">
        <v>6207</v>
      </c>
      <c r="W58" s="250">
        <f t="shared" si="14"/>
        <v>44.049393229721105</v>
      </c>
      <c r="X58" s="251">
        <v>9959</v>
      </c>
      <c r="Y58" s="250">
        <f t="shared" si="15"/>
        <v>70.676318217301827</v>
      </c>
    </row>
    <row r="59" spans="1:25">
      <c r="A59" s="249"/>
      <c r="B59" s="378"/>
      <c r="C59" s="61">
        <v>11</v>
      </c>
      <c r="D59" s="87" t="s">
        <v>703</v>
      </c>
      <c r="E59" s="86">
        <v>1999</v>
      </c>
      <c r="F59" s="251">
        <v>17373</v>
      </c>
      <c r="G59" s="251">
        <v>8721</v>
      </c>
      <c r="H59" s="250">
        <f t="shared" si="8"/>
        <v>50.198584009670178</v>
      </c>
      <c r="I59" s="251">
        <v>13449</v>
      </c>
      <c r="J59" s="250">
        <f t="shared" si="9"/>
        <v>77.413227421861507</v>
      </c>
      <c r="K59" s="251">
        <v>925</v>
      </c>
      <c r="L59" s="251">
        <v>855</v>
      </c>
      <c r="M59" s="250">
        <f t="shared" si="10"/>
        <v>92.432432432432435</v>
      </c>
      <c r="N59" s="251">
        <v>925</v>
      </c>
      <c r="O59" s="250">
        <f t="shared" si="11"/>
        <v>100</v>
      </c>
      <c r="P59" s="251">
        <v>2480</v>
      </c>
      <c r="Q59" s="251">
        <v>1526</v>
      </c>
      <c r="R59" s="250">
        <f t="shared" si="12"/>
        <v>61.532258064516135</v>
      </c>
      <c r="S59" s="251">
        <v>2437</v>
      </c>
      <c r="T59" s="250">
        <f t="shared" si="13"/>
        <v>98.266129032258064</v>
      </c>
      <c r="U59" s="251">
        <v>13968</v>
      </c>
      <c r="V59" s="251">
        <v>6340</v>
      </c>
      <c r="W59" s="250">
        <f t="shared" si="14"/>
        <v>45.389461626575027</v>
      </c>
      <c r="X59" s="251">
        <v>10087</v>
      </c>
      <c r="Y59" s="250">
        <f t="shared" si="15"/>
        <v>72.215063001145481</v>
      </c>
    </row>
    <row r="60" spans="1:25">
      <c r="A60" s="249"/>
      <c r="B60" s="378"/>
      <c r="C60" s="61">
        <v>12</v>
      </c>
      <c r="D60" s="87" t="s">
        <v>703</v>
      </c>
      <c r="E60" s="86">
        <v>2000</v>
      </c>
      <c r="F60" s="251">
        <v>17406</v>
      </c>
      <c r="G60" s="251">
        <v>8854</v>
      </c>
      <c r="H60" s="250">
        <f t="shared" si="8"/>
        <v>50.867516948178789</v>
      </c>
      <c r="I60" s="251">
        <v>13572</v>
      </c>
      <c r="J60" s="250">
        <f t="shared" si="9"/>
        <v>77.973112719751811</v>
      </c>
      <c r="K60" s="251">
        <v>917</v>
      </c>
      <c r="L60" s="251">
        <v>852</v>
      </c>
      <c r="M60" s="250">
        <f t="shared" si="10"/>
        <v>92.911668484187572</v>
      </c>
      <c r="N60" s="251">
        <v>917</v>
      </c>
      <c r="O60" s="250">
        <f t="shared" si="11"/>
        <v>100</v>
      </c>
      <c r="P60" s="251">
        <v>2469</v>
      </c>
      <c r="Q60" s="251">
        <v>1534</v>
      </c>
      <c r="R60" s="250">
        <f t="shared" si="12"/>
        <v>62.130417172944505</v>
      </c>
      <c r="S60" s="251">
        <v>2427</v>
      </c>
      <c r="T60" s="250">
        <f t="shared" si="13"/>
        <v>98.298906439854193</v>
      </c>
      <c r="U60" s="251">
        <v>14020</v>
      </c>
      <c r="V60" s="251">
        <v>6468</v>
      </c>
      <c r="W60" s="250">
        <f t="shared" si="14"/>
        <v>46.134094151212551</v>
      </c>
      <c r="X60" s="251">
        <v>10228</v>
      </c>
      <c r="Y60" s="250">
        <f t="shared" si="15"/>
        <v>72.952924393723251</v>
      </c>
    </row>
    <row r="61" spans="1:25">
      <c r="A61" s="249"/>
      <c r="B61" s="378"/>
      <c r="C61" s="61">
        <v>13</v>
      </c>
      <c r="D61" s="87" t="s">
        <v>703</v>
      </c>
      <c r="E61" s="86">
        <v>2001</v>
      </c>
      <c r="F61" s="251">
        <v>17449</v>
      </c>
      <c r="G61" s="251">
        <v>8995</v>
      </c>
      <c r="H61" s="250">
        <f t="shared" si="8"/>
        <v>51.550232104991686</v>
      </c>
      <c r="I61" s="251">
        <v>13675</v>
      </c>
      <c r="J61" s="250">
        <f t="shared" si="9"/>
        <v>78.371253366955131</v>
      </c>
      <c r="K61" s="251">
        <v>909</v>
      </c>
      <c r="L61" s="251">
        <v>848</v>
      </c>
      <c r="M61" s="250">
        <f t="shared" si="10"/>
        <v>93.289328932893284</v>
      </c>
      <c r="N61" s="251">
        <v>909</v>
      </c>
      <c r="O61" s="250">
        <f t="shared" si="11"/>
        <v>100</v>
      </c>
      <c r="P61" s="251">
        <v>2486</v>
      </c>
      <c r="Q61" s="251">
        <v>1569</v>
      </c>
      <c r="R61" s="250">
        <f t="shared" si="12"/>
        <v>63.113435237329043</v>
      </c>
      <c r="S61" s="251">
        <v>2447</v>
      </c>
      <c r="T61" s="250">
        <f t="shared" si="13"/>
        <v>98.431214802896221</v>
      </c>
      <c r="U61" s="251">
        <v>14055</v>
      </c>
      <c r="V61" s="251">
        <v>6578</v>
      </c>
      <c r="W61" s="250">
        <f t="shared" si="14"/>
        <v>46.801849875489147</v>
      </c>
      <c r="X61" s="251">
        <v>10319</v>
      </c>
      <c r="Y61" s="250">
        <f t="shared" si="15"/>
        <v>73.418712202063318</v>
      </c>
    </row>
    <row r="62" spans="1:25">
      <c r="A62" s="249"/>
      <c r="B62" s="378"/>
      <c r="C62" s="61">
        <v>14</v>
      </c>
      <c r="D62" s="87" t="s">
        <v>703</v>
      </c>
      <c r="E62" s="86">
        <v>2002</v>
      </c>
      <c r="F62" s="251">
        <v>17533</v>
      </c>
      <c r="G62" s="251">
        <v>9174</v>
      </c>
      <c r="H62" s="250">
        <f t="shared" si="8"/>
        <v>52.324188672788452</v>
      </c>
      <c r="I62" s="251">
        <v>13816</v>
      </c>
      <c r="J62" s="250">
        <f t="shared" si="9"/>
        <v>78.799977185878049</v>
      </c>
      <c r="K62" s="251">
        <v>901</v>
      </c>
      <c r="L62" s="251">
        <v>848</v>
      </c>
      <c r="M62" s="250">
        <f t="shared" si="10"/>
        <v>94.117647058823522</v>
      </c>
      <c r="N62" s="251">
        <v>901</v>
      </c>
      <c r="O62" s="250">
        <f t="shared" si="11"/>
        <v>100</v>
      </c>
      <c r="P62" s="251">
        <v>2487</v>
      </c>
      <c r="Q62" s="251">
        <v>1588</v>
      </c>
      <c r="R62" s="250">
        <f t="shared" si="12"/>
        <v>63.852030558906314</v>
      </c>
      <c r="S62" s="251">
        <v>2448</v>
      </c>
      <c r="T62" s="250">
        <f t="shared" si="13"/>
        <v>98.431845597104953</v>
      </c>
      <c r="U62" s="251">
        <v>14145</v>
      </c>
      <c r="V62" s="251">
        <v>6739</v>
      </c>
      <c r="W62" s="250">
        <f t="shared" si="14"/>
        <v>47.642276422764226</v>
      </c>
      <c r="X62" s="251">
        <v>10467</v>
      </c>
      <c r="Y62" s="250">
        <f t="shared" si="15"/>
        <v>73.997879109225877</v>
      </c>
    </row>
    <row r="63" spans="1:25">
      <c r="A63" s="249"/>
      <c r="B63" s="378"/>
      <c r="C63" s="61">
        <v>15</v>
      </c>
      <c r="D63" s="87" t="s">
        <v>703</v>
      </c>
      <c r="E63" s="86">
        <v>2003</v>
      </c>
      <c r="F63" s="251">
        <v>17592</v>
      </c>
      <c r="G63" s="251">
        <v>9317</v>
      </c>
      <c r="H63" s="250">
        <f t="shared" si="8"/>
        <v>52.961573442473849</v>
      </c>
      <c r="I63" s="251">
        <v>13917</v>
      </c>
      <c r="J63" s="250">
        <f t="shared" si="9"/>
        <v>79.109822646657562</v>
      </c>
      <c r="K63" s="251">
        <v>901</v>
      </c>
      <c r="L63" s="251">
        <v>848</v>
      </c>
      <c r="M63" s="250">
        <f t="shared" si="10"/>
        <v>94.117647058823522</v>
      </c>
      <c r="N63" s="251">
        <v>901</v>
      </c>
      <c r="O63" s="250">
        <f t="shared" si="11"/>
        <v>100</v>
      </c>
      <c r="P63" s="251">
        <v>2483</v>
      </c>
      <c r="Q63" s="251">
        <v>1604</v>
      </c>
      <c r="R63" s="250">
        <f t="shared" si="12"/>
        <v>64.599275070479251</v>
      </c>
      <c r="S63" s="251">
        <v>2444</v>
      </c>
      <c r="T63" s="250">
        <f t="shared" si="13"/>
        <v>98.429319371727757</v>
      </c>
      <c r="U63" s="251">
        <v>14208</v>
      </c>
      <c r="V63" s="251">
        <v>6865</v>
      </c>
      <c r="W63" s="250">
        <f t="shared" si="14"/>
        <v>48.317849099099099</v>
      </c>
      <c r="X63" s="251">
        <v>10571</v>
      </c>
      <c r="Y63" s="250">
        <f t="shared" si="15"/>
        <v>74.401745495495504</v>
      </c>
    </row>
    <row r="64" spans="1:25">
      <c r="A64" s="249"/>
      <c r="B64" s="378"/>
      <c r="C64" s="61">
        <v>16</v>
      </c>
      <c r="D64" s="87" t="s">
        <v>703</v>
      </c>
      <c r="E64" s="86">
        <v>2004</v>
      </c>
      <c r="F64" s="251">
        <v>18334</v>
      </c>
      <c r="G64" s="251">
        <v>9782</v>
      </c>
      <c r="H64" s="250">
        <f t="shared" si="8"/>
        <v>53.354423475509982</v>
      </c>
      <c r="I64" s="251">
        <v>14599</v>
      </c>
      <c r="J64" s="250">
        <f t="shared" si="9"/>
        <v>79.628013526780848</v>
      </c>
      <c r="K64" s="251">
        <v>953</v>
      </c>
      <c r="L64" s="251">
        <v>901</v>
      </c>
      <c r="M64" s="250">
        <f t="shared" si="10"/>
        <v>94.543546694648484</v>
      </c>
      <c r="N64" s="251">
        <v>953</v>
      </c>
      <c r="O64" s="250">
        <f t="shared" si="11"/>
        <v>100</v>
      </c>
      <c r="P64" s="251">
        <v>2613</v>
      </c>
      <c r="Q64" s="251">
        <v>1684</v>
      </c>
      <c r="R64" s="250">
        <f t="shared" si="12"/>
        <v>64.446995790279374</v>
      </c>
      <c r="S64" s="251">
        <v>2571</v>
      </c>
      <c r="T64" s="250">
        <f t="shared" si="13"/>
        <v>98.392652123995404</v>
      </c>
      <c r="U64" s="251">
        <v>14767</v>
      </c>
      <c r="V64" s="251">
        <v>7197</v>
      </c>
      <c r="W64" s="250">
        <f t="shared" si="14"/>
        <v>48.737048825082958</v>
      </c>
      <c r="X64" s="251">
        <v>11074</v>
      </c>
      <c r="Y64" s="250">
        <f t="shared" si="15"/>
        <v>74.991535179792777</v>
      </c>
    </row>
    <row r="65" spans="1:25">
      <c r="A65" s="249"/>
      <c r="B65" s="378"/>
      <c r="C65" s="61">
        <v>17</v>
      </c>
      <c r="D65" s="87" t="s">
        <v>703</v>
      </c>
      <c r="E65" s="86">
        <v>2005</v>
      </c>
      <c r="F65" s="251">
        <v>17738</v>
      </c>
      <c r="G65" s="251">
        <v>9584</v>
      </c>
      <c r="H65" s="250">
        <f t="shared" si="8"/>
        <v>54.030894125606046</v>
      </c>
      <c r="I65" s="251">
        <v>14113</v>
      </c>
      <c r="J65" s="250">
        <f t="shared" si="9"/>
        <v>79.563648663885445</v>
      </c>
      <c r="K65" s="251">
        <v>896</v>
      </c>
      <c r="L65" s="251">
        <v>853</v>
      </c>
      <c r="M65" s="250">
        <f t="shared" si="10"/>
        <v>95.200892857142861</v>
      </c>
      <c r="N65" s="251">
        <v>896</v>
      </c>
      <c r="O65" s="250">
        <f t="shared" si="11"/>
        <v>100</v>
      </c>
      <c r="P65" s="251">
        <v>2485</v>
      </c>
      <c r="Q65" s="251">
        <v>1650</v>
      </c>
      <c r="R65" s="250">
        <f t="shared" si="12"/>
        <v>66.398390342052309</v>
      </c>
      <c r="S65" s="251">
        <v>2447</v>
      </c>
      <c r="T65" s="250">
        <f t="shared" si="13"/>
        <v>98.470824949698184</v>
      </c>
      <c r="U65" s="251">
        <v>14357</v>
      </c>
      <c r="V65" s="251">
        <v>7080</v>
      </c>
      <c r="W65" s="250">
        <f t="shared" si="14"/>
        <v>49.313923521627082</v>
      </c>
      <c r="X65" s="251">
        <v>10770</v>
      </c>
      <c r="Y65" s="250">
        <f t="shared" si="15"/>
        <v>75.01567179772934</v>
      </c>
    </row>
    <row r="66" spans="1:25">
      <c r="A66" s="249"/>
      <c r="B66" s="378"/>
      <c r="C66" s="61">
        <v>18</v>
      </c>
      <c r="D66" s="87" t="s">
        <v>703</v>
      </c>
      <c r="E66" s="86">
        <v>2006</v>
      </c>
      <c r="F66" s="251">
        <v>17816</v>
      </c>
      <c r="G66" s="251">
        <v>9704</v>
      </c>
      <c r="H66" s="250">
        <f t="shared" si="8"/>
        <v>54.467894027840146</v>
      </c>
      <c r="I66" s="251">
        <v>14215</v>
      </c>
      <c r="J66" s="250">
        <f t="shared" si="9"/>
        <v>79.787831162999552</v>
      </c>
      <c r="K66" s="251">
        <v>896</v>
      </c>
      <c r="L66" s="251">
        <v>854</v>
      </c>
      <c r="M66" s="250">
        <f t="shared" si="10"/>
        <v>95.3125</v>
      </c>
      <c r="N66" s="251">
        <v>896</v>
      </c>
      <c r="O66" s="250">
        <f t="shared" si="11"/>
        <v>100</v>
      </c>
      <c r="P66" s="251">
        <v>2494</v>
      </c>
      <c r="Q66" s="251">
        <v>1666</v>
      </c>
      <c r="R66" s="250">
        <f t="shared" si="12"/>
        <v>66.80032076984763</v>
      </c>
      <c r="S66" s="251">
        <v>2456</v>
      </c>
      <c r="T66" s="250">
        <f t="shared" si="13"/>
        <v>98.476343223736976</v>
      </c>
      <c r="U66" s="251">
        <v>14426</v>
      </c>
      <c r="V66" s="251">
        <v>7184</v>
      </c>
      <c r="W66" s="250">
        <f t="shared" si="14"/>
        <v>49.798974074587548</v>
      </c>
      <c r="X66" s="251">
        <v>10864</v>
      </c>
      <c r="Y66" s="250">
        <f t="shared" si="15"/>
        <v>75.308470816581178</v>
      </c>
    </row>
    <row r="67" spans="1:25">
      <c r="A67" s="249"/>
      <c r="B67" s="378"/>
      <c r="C67" s="61">
        <v>19</v>
      </c>
      <c r="D67" s="87" t="s">
        <v>703</v>
      </c>
      <c r="E67" s="86">
        <v>2007</v>
      </c>
      <c r="F67" s="251">
        <v>17849</v>
      </c>
      <c r="G67" s="251">
        <v>9929</v>
      </c>
      <c r="H67" s="250">
        <f t="shared" si="8"/>
        <v>55.627766261415204</v>
      </c>
      <c r="I67" s="251">
        <v>14254</v>
      </c>
      <c r="J67" s="250">
        <f t="shared" si="9"/>
        <v>79.85881561992268</v>
      </c>
      <c r="K67" s="251">
        <v>903</v>
      </c>
      <c r="L67" s="251">
        <v>861</v>
      </c>
      <c r="M67" s="250">
        <f t="shared" si="10"/>
        <v>95.348837209302332</v>
      </c>
      <c r="N67" s="251">
        <v>903</v>
      </c>
      <c r="O67" s="250">
        <f t="shared" si="11"/>
        <v>100</v>
      </c>
      <c r="P67" s="251">
        <v>2508</v>
      </c>
      <c r="Q67" s="251">
        <v>1689</v>
      </c>
      <c r="R67" s="250">
        <f t="shared" si="12"/>
        <v>67.344497607655512</v>
      </c>
      <c r="S67" s="251">
        <v>2469</v>
      </c>
      <c r="T67" s="250">
        <f t="shared" si="13"/>
        <v>98.444976076555022</v>
      </c>
      <c r="U67" s="251">
        <v>14438</v>
      </c>
      <c r="V67" s="251">
        <v>7380</v>
      </c>
      <c r="W67" s="250">
        <f t="shared" si="14"/>
        <v>51.115112896523065</v>
      </c>
      <c r="X67" s="251">
        <v>10882</v>
      </c>
      <c r="Y67" s="250">
        <f t="shared" si="15"/>
        <v>75.370549937664492</v>
      </c>
    </row>
    <row r="68" spans="1:25">
      <c r="A68" s="249"/>
      <c r="B68" s="378"/>
      <c r="C68" s="61">
        <v>20</v>
      </c>
      <c r="D68" s="87" t="s">
        <v>703</v>
      </c>
      <c r="E68" s="86">
        <v>2008</v>
      </c>
      <c r="F68" s="251">
        <v>17915</v>
      </c>
      <c r="G68" s="251">
        <v>10031</v>
      </c>
      <c r="H68" s="250">
        <f t="shared" si="8"/>
        <v>55.992185319564612</v>
      </c>
      <c r="I68" s="251">
        <v>14331</v>
      </c>
      <c r="J68" s="250">
        <f t="shared" si="9"/>
        <v>79.994418085403296</v>
      </c>
      <c r="K68" s="251">
        <v>906</v>
      </c>
      <c r="L68" s="251">
        <v>864</v>
      </c>
      <c r="M68" s="250">
        <f t="shared" si="10"/>
        <v>95.36423841059603</v>
      </c>
      <c r="N68" s="251">
        <v>906</v>
      </c>
      <c r="O68" s="250">
        <f t="shared" si="11"/>
        <v>100</v>
      </c>
      <c r="P68" s="251">
        <v>2515</v>
      </c>
      <c r="Q68" s="251">
        <v>1712</v>
      </c>
      <c r="R68" s="250">
        <f t="shared" si="12"/>
        <v>68.071570576540751</v>
      </c>
      <c r="S68" s="251">
        <v>2477</v>
      </c>
      <c r="T68" s="250">
        <f t="shared" si="13"/>
        <v>98.48906560636182</v>
      </c>
      <c r="U68" s="251">
        <v>14493</v>
      </c>
      <c r="V68" s="251">
        <v>7455</v>
      </c>
      <c r="W68" s="250">
        <f t="shared" si="14"/>
        <v>51.438625543365767</v>
      </c>
      <c r="X68" s="251">
        <v>10949</v>
      </c>
      <c r="Y68" s="250">
        <f t="shared" si="15"/>
        <v>75.546815704133024</v>
      </c>
    </row>
    <row r="69" spans="1:25">
      <c r="A69" s="249"/>
      <c r="B69" s="378"/>
      <c r="C69" s="61">
        <v>21</v>
      </c>
      <c r="D69" s="87" t="s">
        <v>703</v>
      </c>
      <c r="E69" s="86">
        <v>2009</v>
      </c>
      <c r="F69" s="251">
        <v>17994</v>
      </c>
      <c r="G69" s="251">
        <v>10155</v>
      </c>
      <c r="H69" s="250">
        <f t="shared" si="8"/>
        <v>56.435478492830946</v>
      </c>
      <c r="I69" s="251">
        <v>14448</v>
      </c>
      <c r="J69" s="250">
        <f t="shared" si="9"/>
        <v>80.293431143714571</v>
      </c>
      <c r="K69" s="251">
        <v>904</v>
      </c>
      <c r="L69" s="251">
        <v>864</v>
      </c>
      <c r="M69" s="250">
        <f t="shared" si="10"/>
        <v>95.575221238938056</v>
      </c>
      <c r="N69" s="251">
        <v>904</v>
      </c>
      <c r="O69" s="250">
        <f t="shared" si="11"/>
        <v>100</v>
      </c>
      <c r="P69" s="251">
        <v>2518</v>
      </c>
      <c r="Q69" s="251">
        <v>1732</v>
      </c>
      <c r="R69" s="250">
        <f t="shared" si="12"/>
        <v>68.784749801429697</v>
      </c>
      <c r="S69" s="251">
        <v>2480</v>
      </c>
      <c r="T69" s="250">
        <f t="shared" si="13"/>
        <v>98.490865766481335</v>
      </c>
      <c r="U69" s="251">
        <v>14571</v>
      </c>
      <c r="V69" s="251">
        <v>7559</v>
      </c>
      <c r="W69" s="250">
        <f t="shared" si="14"/>
        <v>51.877015990666401</v>
      </c>
      <c r="X69" s="251">
        <v>11064</v>
      </c>
      <c r="Y69" s="250">
        <f t="shared" si="15"/>
        <v>75.931645048383771</v>
      </c>
    </row>
    <row r="70" spans="1:25">
      <c r="A70" s="249"/>
      <c r="B70" s="378"/>
      <c r="C70" s="61">
        <v>22</v>
      </c>
      <c r="D70" s="87" t="s">
        <v>703</v>
      </c>
      <c r="E70" s="86">
        <v>2010</v>
      </c>
      <c r="F70" s="251">
        <v>18059</v>
      </c>
      <c r="G70" s="251">
        <v>10267</v>
      </c>
      <c r="H70" s="250">
        <f t="shared" si="8"/>
        <v>56.852538900271334</v>
      </c>
      <c r="I70" s="251">
        <v>14548</v>
      </c>
      <c r="J70" s="250">
        <f t="shared" si="9"/>
        <v>80.558170441331185</v>
      </c>
      <c r="K70" s="251">
        <v>908</v>
      </c>
      <c r="L70" s="251">
        <v>867</v>
      </c>
      <c r="M70" s="250">
        <f t="shared" si="10"/>
        <v>95.484581497797365</v>
      </c>
      <c r="N70" s="251">
        <v>908</v>
      </c>
      <c r="O70" s="250">
        <f t="shared" si="11"/>
        <v>100</v>
      </c>
      <c r="P70" s="251">
        <v>2524</v>
      </c>
      <c r="Q70" s="251">
        <v>1753</v>
      </c>
      <c r="R70" s="250">
        <f t="shared" si="12"/>
        <v>69.453248811410461</v>
      </c>
      <c r="S70" s="251">
        <v>2485</v>
      </c>
      <c r="T70" s="250">
        <f t="shared" si="13"/>
        <v>98.454833597464344</v>
      </c>
      <c r="U70" s="251">
        <v>14627</v>
      </c>
      <c r="V70" s="251">
        <v>7646</v>
      </c>
      <c r="W70" s="250">
        <f t="shared" si="14"/>
        <v>52.273193409448282</v>
      </c>
      <c r="X70" s="251">
        <v>11155</v>
      </c>
      <c r="Y70" s="250">
        <f t="shared" si="15"/>
        <v>76.263075135024266</v>
      </c>
    </row>
    <row r="71" spans="1:25">
      <c r="A71" s="249"/>
      <c r="B71" s="378"/>
      <c r="C71" s="61">
        <v>23</v>
      </c>
      <c r="D71" s="87" t="s">
        <v>703</v>
      </c>
      <c r="E71" s="86">
        <v>2011</v>
      </c>
      <c r="F71" s="251">
        <v>18056</v>
      </c>
      <c r="G71" s="251">
        <v>10364</v>
      </c>
      <c r="H71" s="250">
        <f t="shared" si="8"/>
        <v>57.399202481169695</v>
      </c>
      <c r="I71" s="251">
        <v>14591</v>
      </c>
      <c r="J71" s="250">
        <f t="shared" si="9"/>
        <v>80.809703145768722</v>
      </c>
      <c r="K71" s="251">
        <v>909</v>
      </c>
      <c r="L71" s="251">
        <v>869</v>
      </c>
      <c r="M71" s="250">
        <f t="shared" si="10"/>
        <v>95.599559955995588</v>
      </c>
      <c r="N71" s="251">
        <v>909</v>
      </c>
      <c r="O71" s="250">
        <f t="shared" si="11"/>
        <v>100</v>
      </c>
      <c r="P71" s="251">
        <v>2526</v>
      </c>
      <c r="Q71" s="251">
        <v>1759</v>
      </c>
      <c r="R71" s="250">
        <f t="shared" si="12"/>
        <v>69.635787806809176</v>
      </c>
      <c r="S71" s="251">
        <v>2487</v>
      </c>
      <c r="T71" s="250">
        <f t="shared" si="13"/>
        <v>98.456057007125892</v>
      </c>
      <c r="U71" s="251">
        <v>14621</v>
      </c>
      <c r="V71" s="251">
        <v>7736</v>
      </c>
      <c r="W71" s="250">
        <f t="shared" si="14"/>
        <v>52.910197660898703</v>
      </c>
      <c r="X71" s="251">
        <v>11195</v>
      </c>
      <c r="Y71" s="250">
        <f t="shared" si="15"/>
        <v>76.56795020860406</v>
      </c>
    </row>
    <row r="72" spans="1:25">
      <c r="A72" s="249"/>
      <c r="B72" s="378"/>
      <c r="C72" s="61">
        <v>24</v>
      </c>
      <c r="D72" s="87" t="s">
        <v>702</v>
      </c>
      <c r="E72" s="86">
        <v>2012</v>
      </c>
      <c r="F72" s="251">
        <v>18062</v>
      </c>
      <c r="G72" s="251">
        <v>10420</v>
      </c>
      <c r="H72" s="250">
        <f t="shared" si="8"/>
        <v>57.69017827483114</v>
      </c>
      <c r="I72" s="251">
        <v>14617</v>
      </c>
      <c r="J72" s="250">
        <f t="shared" si="9"/>
        <v>80.926807662495847</v>
      </c>
      <c r="K72" s="251">
        <v>910</v>
      </c>
      <c r="L72" s="251">
        <v>870</v>
      </c>
      <c r="M72" s="250">
        <f t="shared" si="10"/>
        <v>95.604395604395606</v>
      </c>
      <c r="N72" s="251">
        <v>910</v>
      </c>
      <c r="O72" s="250">
        <f t="shared" si="11"/>
        <v>100</v>
      </c>
      <c r="P72" s="251">
        <v>2519</v>
      </c>
      <c r="Q72" s="251">
        <v>1775</v>
      </c>
      <c r="R72" s="250">
        <f t="shared" si="12"/>
        <v>70.464470027788806</v>
      </c>
      <c r="S72" s="251">
        <v>2480</v>
      </c>
      <c r="T72" s="250">
        <f t="shared" si="13"/>
        <v>98.451766574037308</v>
      </c>
      <c r="U72" s="251">
        <v>14633</v>
      </c>
      <c r="V72" s="251">
        <v>7775</v>
      </c>
      <c r="W72" s="250">
        <f t="shared" si="14"/>
        <v>53.1333287774209</v>
      </c>
      <c r="X72" s="251">
        <v>11227</v>
      </c>
      <c r="Y72" s="250">
        <f t="shared" si="15"/>
        <v>76.723843367730467</v>
      </c>
    </row>
    <row r="73" spans="1:25">
      <c r="A73" s="249"/>
      <c r="B73" s="378"/>
      <c r="C73" s="61">
        <v>25</v>
      </c>
      <c r="D73" s="87" t="s">
        <v>702</v>
      </c>
      <c r="E73" s="86">
        <v>2013</v>
      </c>
      <c r="F73" s="251">
        <v>18063</v>
      </c>
      <c r="G73" s="251">
        <v>10566</v>
      </c>
      <c r="H73" s="250">
        <f t="shared" si="8"/>
        <v>58.495266567015449</v>
      </c>
      <c r="I73" s="251">
        <v>14786</v>
      </c>
      <c r="J73" s="250">
        <f t="shared" si="9"/>
        <v>81.857941648674085</v>
      </c>
      <c r="K73" s="251">
        <v>906</v>
      </c>
      <c r="L73" s="251">
        <v>873</v>
      </c>
      <c r="M73" s="250">
        <f t="shared" si="10"/>
        <v>96.357615894039739</v>
      </c>
      <c r="N73" s="251">
        <v>906</v>
      </c>
      <c r="O73" s="250">
        <f t="shared" si="11"/>
        <v>100</v>
      </c>
      <c r="P73" s="251">
        <v>2514</v>
      </c>
      <c r="Q73" s="251">
        <v>1792</v>
      </c>
      <c r="R73" s="250">
        <f t="shared" si="12"/>
        <v>71.280827366746223</v>
      </c>
      <c r="S73" s="251">
        <v>2476</v>
      </c>
      <c r="T73" s="250">
        <f t="shared" si="13"/>
        <v>98.488464598249806</v>
      </c>
      <c r="U73" s="251">
        <v>14643</v>
      </c>
      <c r="V73" s="251">
        <v>7901</v>
      </c>
      <c r="W73" s="250">
        <f t="shared" si="14"/>
        <v>53.957522365635455</v>
      </c>
      <c r="X73" s="251">
        <v>11404</v>
      </c>
      <c r="Y73" s="250">
        <f t="shared" si="15"/>
        <v>77.880215802772653</v>
      </c>
    </row>
    <row r="74" spans="1:25">
      <c r="A74" s="249"/>
      <c r="B74" s="378"/>
      <c r="C74" s="61">
        <v>26</v>
      </c>
      <c r="D74" s="87" t="s">
        <v>702</v>
      </c>
      <c r="E74" s="86">
        <v>2014</v>
      </c>
      <c r="F74" s="251">
        <v>18089</v>
      </c>
      <c r="G74" s="251">
        <v>10635</v>
      </c>
      <c r="H74" s="250">
        <f t="shared" si="8"/>
        <v>58.792636408867274</v>
      </c>
      <c r="I74" s="251">
        <v>14825</v>
      </c>
      <c r="J74" s="250">
        <f t="shared" si="9"/>
        <v>81.955884791862459</v>
      </c>
      <c r="K74" s="251">
        <v>912</v>
      </c>
      <c r="L74" s="251">
        <v>883</v>
      </c>
      <c r="M74" s="250">
        <f t="shared" si="10"/>
        <v>96.820175438596493</v>
      </c>
      <c r="N74" s="251">
        <v>912</v>
      </c>
      <c r="O74" s="250">
        <f t="shared" si="11"/>
        <v>100</v>
      </c>
      <c r="P74" s="251">
        <v>2503</v>
      </c>
      <c r="Q74" s="251">
        <v>1802</v>
      </c>
      <c r="R74" s="250">
        <f t="shared" si="12"/>
        <v>71.993607670795043</v>
      </c>
      <c r="S74" s="251">
        <v>2465</v>
      </c>
      <c r="T74" s="250">
        <f t="shared" si="13"/>
        <v>98.481821813823416</v>
      </c>
      <c r="U74" s="251">
        <v>14673</v>
      </c>
      <c r="V74" s="251">
        <v>7950</v>
      </c>
      <c r="W74" s="250">
        <f t="shared" si="14"/>
        <v>54.181149049274183</v>
      </c>
      <c r="X74" s="251">
        <v>11448</v>
      </c>
      <c r="Y74" s="250">
        <f t="shared" si="15"/>
        <v>78.020854630954815</v>
      </c>
    </row>
    <row r="75" spans="1:25">
      <c r="A75" s="249"/>
      <c r="B75" s="378"/>
      <c r="C75" s="61">
        <v>27</v>
      </c>
      <c r="D75" s="87" t="s">
        <v>702</v>
      </c>
      <c r="E75" s="86">
        <v>2015</v>
      </c>
      <c r="F75" s="251">
        <v>18126</v>
      </c>
      <c r="G75" s="251">
        <v>10709</v>
      </c>
      <c r="H75" s="250">
        <f t="shared" si="8"/>
        <v>59.080878296369853</v>
      </c>
      <c r="I75" s="251">
        <v>14884</v>
      </c>
      <c r="J75" s="250">
        <f t="shared" si="9"/>
        <v>82.114090257089273</v>
      </c>
      <c r="K75" s="251">
        <v>925</v>
      </c>
      <c r="L75" s="251">
        <v>896</v>
      </c>
      <c r="M75" s="250">
        <f t="shared" si="10"/>
        <v>96.86486486486487</v>
      </c>
      <c r="N75" s="251">
        <v>925</v>
      </c>
      <c r="O75" s="250">
        <f t="shared" si="11"/>
        <v>100</v>
      </c>
      <c r="P75" s="251">
        <v>2502</v>
      </c>
      <c r="Q75" s="251">
        <v>1816</v>
      </c>
      <c r="R75" s="250">
        <f t="shared" si="12"/>
        <v>72.581934452438048</v>
      </c>
      <c r="S75" s="251">
        <v>2469</v>
      </c>
      <c r="T75" s="250">
        <f t="shared" si="13"/>
        <v>98.681055155875299</v>
      </c>
      <c r="U75" s="251">
        <v>14699</v>
      </c>
      <c r="V75" s="251">
        <v>7997</v>
      </c>
      <c r="W75" s="250">
        <f t="shared" si="14"/>
        <v>54.405061568814205</v>
      </c>
      <c r="X75" s="251">
        <v>11490</v>
      </c>
      <c r="Y75" s="250">
        <f t="shared" si="15"/>
        <v>78.168582896795698</v>
      </c>
    </row>
    <row r="76" spans="1:25">
      <c r="A76" s="249"/>
      <c r="B76" s="378"/>
      <c r="C76" s="61">
        <v>28</v>
      </c>
      <c r="D76" s="87" t="s">
        <v>702</v>
      </c>
      <c r="E76" s="86">
        <v>2016</v>
      </c>
      <c r="F76" s="251">
        <v>18134</v>
      </c>
      <c r="G76" s="251">
        <v>10742</v>
      </c>
      <c r="H76" s="250">
        <f t="shared" si="8"/>
        <v>59.236792764971881</v>
      </c>
      <c r="I76" s="251">
        <v>14904</v>
      </c>
      <c r="J76" s="250">
        <f t="shared" si="9"/>
        <v>82.188154847248256</v>
      </c>
      <c r="K76" s="251">
        <v>920</v>
      </c>
      <c r="L76" s="251">
        <v>892</v>
      </c>
      <c r="M76" s="250">
        <f t="shared" si="10"/>
        <v>96.956521739130437</v>
      </c>
      <c r="N76" s="251">
        <v>920</v>
      </c>
      <c r="O76" s="250">
        <f t="shared" si="11"/>
        <v>100</v>
      </c>
      <c r="P76" s="251">
        <v>2499</v>
      </c>
      <c r="Q76" s="251">
        <v>1825</v>
      </c>
      <c r="R76" s="250">
        <f t="shared" si="12"/>
        <v>73.029211684673868</v>
      </c>
      <c r="S76" s="251">
        <v>2468</v>
      </c>
      <c r="T76" s="250">
        <f t="shared" si="13"/>
        <v>98.759503801520609</v>
      </c>
      <c r="U76" s="251">
        <v>14714</v>
      </c>
      <c r="V76" s="251">
        <v>8025</v>
      </c>
      <c r="W76" s="250">
        <f t="shared" si="14"/>
        <v>54.539893978523857</v>
      </c>
      <c r="X76" s="251">
        <v>11516</v>
      </c>
      <c r="Y76" s="250">
        <f t="shared" si="15"/>
        <v>78.265597390240586</v>
      </c>
    </row>
    <row r="77" spans="1:25">
      <c r="A77" s="249"/>
      <c r="B77" s="378"/>
      <c r="C77" s="61">
        <v>29</v>
      </c>
      <c r="D77" s="87" t="s">
        <v>702</v>
      </c>
      <c r="E77" s="86">
        <v>2017</v>
      </c>
      <c r="F77" s="251">
        <v>18108</v>
      </c>
      <c r="G77" s="251">
        <v>10823</v>
      </c>
      <c r="H77" s="250">
        <f t="shared" si="8"/>
        <v>59.769162800971941</v>
      </c>
      <c r="I77" s="251">
        <v>15014</v>
      </c>
      <c r="J77" s="250">
        <f t="shared" si="9"/>
        <v>82.913629335100509</v>
      </c>
      <c r="K77" s="251">
        <v>927</v>
      </c>
      <c r="L77" s="251">
        <v>899</v>
      </c>
      <c r="M77" s="250">
        <f t="shared" si="10"/>
        <v>96.979503775620273</v>
      </c>
      <c r="N77" s="251">
        <v>927</v>
      </c>
      <c r="O77" s="250">
        <f t="shared" si="11"/>
        <v>100</v>
      </c>
      <c r="P77" s="251">
        <v>2497</v>
      </c>
      <c r="Q77" s="251">
        <v>1834</v>
      </c>
      <c r="R77" s="250">
        <f t="shared" si="12"/>
        <v>73.448137765318378</v>
      </c>
      <c r="S77" s="251">
        <v>2465</v>
      </c>
      <c r="T77" s="250">
        <f t="shared" si="13"/>
        <v>98.718462154585509</v>
      </c>
      <c r="U77" s="251">
        <v>14684</v>
      </c>
      <c r="V77" s="251">
        <v>8086</v>
      </c>
      <c r="W77" s="250">
        <f t="shared" si="14"/>
        <v>55.06673930809044</v>
      </c>
      <c r="X77" s="251">
        <v>11622</v>
      </c>
      <c r="Y77" s="250">
        <f t="shared" si="15"/>
        <v>79.14737128847726</v>
      </c>
    </row>
    <row r="78" spans="1:25">
      <c r="A78" s="249"/>
      <c r="B78" s="378"/>
      <c r="C78" s="61">
        <v>30</v>
      </c>
      <c r="D78" s="87" t="s">
        <v>702</v>
      </c>
      <c r="E78" s="86">
        <v>2018</v>
      </c>
      <c r="F78" s="251">
        <v>18117</v>
      </c>
      <c r="G78" s="251">
        <v>10850</v>
      </c>
      <c r="H78" s="250">
        <f t="shared" si="8"/>
        <v>59.888502511453332</v>
      </c>
      <c r="I78" s="251">
        <v>15031</v>
      </c>
      <c r="J78" s="250">
        <f t="shared" si="9"/>
        <v>82.966274769553465</v>
      </c>
      <c r="K78" s="251">
        <v>932</v>
      </c>
      <c r="L78" s="251">
        <v>906</v>
      </c>
      <c r="M78" s="250">
        <f t="shared" si="10"/>
        <v>97.210300429184542</v>
      </c>
      <c r="N78" s="251">
        <v>932</v>
      </c>
      <c r="O78" s="250">
        <f t="shared" si="11"/>
        <v>100</v>
      </c>
      <c r="P78" s="251">
        <v>2498</v>
      </c>
      <c r="Q78" s="251">
        <v>1840</v>
      </c>
      <c r="R78" s="250">
        <f t="shared" si="12"/>
        <v>73.658927141713377</v>
      </c>
      <c r="S78" s="251">
        <v>2467</v>
      </c>
      <c r="T78" s="250">
        <f t="shared" si="13"/>
        <v>98.759007205764618</v>
      </c>
      <c r="U78" s="251">
        <v>14686</v>
      </c>
      <c r="V78" s="251">
        <v>8103</v>
      </c>
      <c r="W78" s="250">
        <f t="shared" si="14"/>
        <v>55.174996595396976</v>
      </c>
      <c r="X78" s="251">
        <v>11632</v>
      </c>
      <c r="Y78" s="250">
        <f t="shared" si="15"/>
        <v>79.204684733760047</v>
      </c>
    </row>
    <row r="79" spans="1:25">
      <c r="A79" s="249"/>
      <c r="B79" s="378"/>
      <c r="C79" s="61">
        <v>31</v>
      </c>
      <c r="D79" s="87" t="s">
        <v>702</v>
      </c>
      <c r="E79" s="86">
        <v>2019</v>
      </c>
      <c r="F79" s="251">
        <v>18134</v>
      </c>
      <c r="G79" s="251">
        <v>10888</v>
      </c>
      <c r="H79" s="250">
        <f t="shared" si="8"/>
        <v>60.041910223888827</v>
      </c>
      <c r="I79" s="251">
        <v>15056</v>
      </c>
      <c r="J79" s="250">
        <f t="shared" si="9"/>
        <v>83.026359325024814</v>
      </c>
      <c r="K79" s="251">
        <v>941</v>
      </c>
      <c r="L79" s="251">
        <v>915</v>
      </c>
      <c r="M79" s="250">
        <f t="shared" si="10"/>
        <v>97.236981934112649</v>
      </c>
      <c r="N79" s="251">
        <v>941</v>
      </c>
      <c r="O79" s="250">
        <f t="shared" si="11"/>
        <v>100</v>
      </c>
      <c r="P79" s="251">
        <v>2504</v>
      </c>
      <c r="Q79" s="251">
        <v>1851</v>
      </c>
      <c r="R79" s="250">
        <f t="shared" si="12"/>
        <v>73.921725239616606</v>
      </c>
      <c r="S79" s="251">
        <v>2473</v>
      </c>
      <c r="T79" s="250">
        <f t="shared" si="13"/>
        <v>98.761980830670922</v>
      </c>
      <c r="U79" s="251">
        <v>14689</v>
      </c>
      <c r="V79" s="251">
        <v>8122</v>
      </c>
      <c r="W79" s="250">
        <f t="shared" si="14"/>
        <v>55.29307645176663</v>
      </c>
      <c r="X79" s="251">
        <v>11642</v>
      </c>
      <c r="Y79" s="250">
        <f t="shared" si="15"/>
        <v>79.256586561372458</v>
      </c>
    </row>
    <row r="80" spans="1:25" s="156" customFormat="1">
      <c r="A80" s="252"/>
      <c r="B80" s="378" t="s">
        <v>86</v>
      </c>
      <c r="C80" s="61">
        <v>2</v>
      </c>
      <c r="D80" s="87" t="s">
        <v>702</v>
      </c>
      <c r="E80" s="86">
        <v>2020</v>
      </c>
      <c r="F80" s="251">
        <v>18137</v>
      </c>
      <c r="G80" s="251">
        <v>10908</v>
      </c>
      <c r="H80" s="250">
        <f t="shared" si="8"/>
        <v>60.142250647846943</v>
      </c>
      <c r="I80" s="251">
        <v>15067</v>
      </c>
      <c r="J80" s="250">
        <f t="shared" si="9"/>
        <v>83.07327562441418</v>
      </c>
      <c r="K80" s="251">
        <v>944</v>
      </c>
      <c r="L80" s="251">
        <v>919</v>
      </c>
      <c r="M80" s="250">
        <v>97.3</v>
      </c>
      <c r="N80" s="251">
        <v>944</v>
      </c>
      <c r="O80" s="250">
        <f t="shared" si="11"/>
        <v>100</v>
      </c>
      <c r="P80" s="251">
        <v>2501</v>
      </c>
      <c r="Q80" s="251">
        <v>1852</v>
      </c>
      <c r="R80" s="250">
        <f t="shared" si="12"/>
        <v>74.050379848060771</v>
      </c>
      <c r="S80" s="251">
        <v>2470</v>
      </c>
      <c r="T80" s="250">
        <f t="shared" si="13"/>
        <v>98.760495801679326</v>
      </c>
      <c r="U80" s="251">
        <v>14692</v>
      </c>
      <c r="V80" s="251">
        <v>8137</v>
      </c>
      <c r="W80" s="250">
        <v>55.4</v>
      </c>
      <c r="X80" s="251">
        <v>11653</v>
      </c>
      <c r="Y80" s="250">
        <v>79.3</v>
      </c>
    </row>
    <row r="81" spans="1:25">
      <c r="A81" s="249"/>
      <c r="B81" s="378"/>
      <c r="C81" s="61">
        <v>3</v>
      </c>
      <c r="D81" s="87" t="s">
        <v>702</v>
      </c>
      <c r="E81" s="86">
        <v>2021</v>
      </c>
      <c r="F81" s="251">
        <v>18135</v>
      </c>
      <c r="G81" s="251">
        <v>10935</v>
      </c>
      <c r="H81" s="250">
        <f t="shared" si="8"/>
        <v>60.297766749379655</v>
      </c>
      <c r="I81" s="251">
        <v>15092</v>
      </c>
      <c r="J81" s="250">
        <f t="shared" si="9"/>
        <v>83.220292252550323</v>
      </c>
      <c r="K81" s="251">
        <v>939</v>
      </c>
      <c r="L81" s="251">
        <v>913</v>
      </c>
      <c r="M81" s="250">
        <v>97.3</v>
      </c>
      <c r="N81" s="251">
        <v>939</v>
      </c>
      <c r="O81" s="250">
        <f t="shared" si="11"/>
        <v>100</v>
      </c>
      <c r="P81" s="251">
        <v>2501</v>
      </c>
      <c r="Q81" s="251">
        <v>1858</v>
      </c>
      <c r="R81" s="250">
        <f t="shared" si="12"/>
        <v>74.290283886445422</v>
      </c>
      <c r="S81" s="251">
        <v>2470</v>
      </c>
      <c r="T81" s="250">
        <f t="shared" si="13"/>
        <v>98.760495801679326</v>
      </c>
      <c r="U81" s="251">
        <v>14696</v>
      </c>
      <c r="V81" s="251">
        <v>8164</v>
      </c>
      <c r="W81" s="250">
        <v>55.6</v>
      </c>
      <c r="X81" s="251">
        <v>11683</v>
      </c>
      <c r="Y81" s="250">
        <v>79.5</v>
      </c>
    </row>
    <row r="82" spans="1:25">
      <c r="A82" s="249"/>
      <c r="B82" s="378"/>
      <c r="C82" s="61">
        <v>4</v>
      </c>
      <c r="D82" s="87" t="s">
        <v>702</v>
      </c>
      <c r="E82" s="86">
        <v>2022</v>
      </c>
      <c r="F82" s="251">
        <v>18142</v>
      </c>
      <c r="G82" s="251">
        <v>10964</v>
      </c>
      <c r="H82" s="250">
        <f t="shared" si="8"/>
        <v>60.434351229191932</v>
      </c>
      <c r="I82" s="251">
        <v>15111</v>
      </c>
      <c r="J82" s="250">
        <f t="shared" si="9"/>
        <v>83.29291147613273</v>
      </c>
      <c r="K82" s="251">
        <v>939</v>
      </c>
      <c r="L82" s="251">
        <v>913</v>
      </c>
      <c r="M82" s="250">
        <v>97.3</v>
      </c>
      <c r="N82" s="251">
        <v>939</v>
      </c>
      <c r="O82" s="250">
        <v>100</v>
      </c>
      <c r="P82" s="251">
        <v>2501</v>
      </c>
      <c r="Q82" s="251">
        <v>1862</v>
      </c>
      <c r="R82" s="250">
        <f t="shared" si="12"/>
        <v>74.45021991203518</v>
      </c>
      <c r="S82" s="251">
        <v>2470</v>
      </c>
      <c r="T82" s="250">
        <f t="shared" si="13"/>
        <v>98.760495801679326</v>
      </c>
      <c r="U82" s="251">
        <v>14703</v>
      </c>
      <c r="V82" s="251">
        <v>8189</v>
      </c>
      <c r="W82" s="250">
        <v>55.7</v>
      </c>
      <c r="X82" s="251">
        <v>11702</v>
      </c>
      <c r="Y82" s="250">
        <v>79.599999999999994</v>
      </c>
    </row>
    <row r="83" spans="1:25">
      <c r="A83" s="249"/>
      <c r="B83" s="378"/>
      <c r="C83" s="61">
        <v>5</v>
      </c>
      <c r="D83" s="87" t="s">
        <v>702</v>
      </c>
      <c r="E83" s="86">
        <v>2023</v>
      </c>
      <c r="F83" s="251">
        <v>18152</v>
      </c>
      <c r="G83" s="251">
        <v>11002</v>
      </c>
      <c r="H83" s="250">
        <v>60.6</v>
      </c>
      <c r="I83" s="251">
        <v>15135</v>
      </c>
      <c r="J83" s="250">
        <v>83.4</v>
      </c>
      <c r="K83" s="251">
        <v>939</v>
      </c>
      <c r="L83" s="251">
        <v>913</v>
      </c>
      <c r="M83" s="250">
        <v>97.3</v>
      </c>
      <c r="N83" s="251">
        <v>939</v>
      </c>
      <c r="O83" s="250">
        <v>100</v>
      </c>
      <c r="P83" s="251">
        <v>2501</v>
      </c>
      <c r="Q83" s="251">
        <v>1871</v>
      </c>
      <c r="R83" s="250">
        <v>74.8</v>
      </c>
      <c r="S83" s="251">
        <v>2470</v>
      </c>
      <c r="T83" s="250">
        <v>98.8</v>
      </c>
      <c r="U83" s="251">
        <v>14712</v>
      </c>
      <c r="V83" s="251">
        <v>8218</v>
      </c>
      <c r="W83" s="250">
        <v>55.9</v>
      </c>
      <c r="X83" s="251">
        <v>11726</v>
      </c>
      <c r="Y83" s="250">
        <v>79.7</v>
      </c>
    </row>
    <row r="84" spans="1:25">
      <c r="A84" s="249"/>
      <c r="B84" s="381"/>
      <c r="C84" s="248"/>
      <c r="D84" s="82"/>
      <c r="E84" s="386"/>
      <c r="F84" s="247"/>
      <c r="G84" s="247"/>
      <c r="H84" s="246"/>
      <c r="I84" s="247"/>
      <c r="J84" s="246"/>
      <c r="K84" s="247"/>
      <c r="L84" s="247"/>
      <c r="M84" s="246"/>
      <c r="N84" s="247"/>
      <c r="O84" s="246"/>
      <c r="P84" s="247"/>
      <c r="Q84" s="247"/>
      <c r="R84" s="246"/>
      <c r="S84" s="247"/>
      <c r="T84" s="246"/>
      <c r="U84" s="247"/>
      <c r="V84" s="247"/>
      <c r="W84" s="246"/>
      <c r="X84" s="247"/>
      <c r="Y84" s="246"/>
    </row>
    <row r="86" spans="1:25">
      <c r="B86" s="245" t="s">
        <v>701</v>
      </c>
      <c r="C86" s="244" t="s">
        <v>700</v>
      </c>
      <c r="D86" s="244"/>
    </row>
    <row r="87" spans="1:25">
      <c r="B87" s="245"/>
      <c r="C87" s="244" t="s">
        <v>699</v>
      </c>
      <c r="D87" s="244"/>
    </row>
    <row r="88" spans="1:25">
      <c r="B88" s="245"/>
      <c r="C88" s="244" t="s">
        <v>698</v>
      </c>
      <c r="D88" s="244"/>
    </row>
    <row r="89" spans="1:25">
      <c r="B89" s="245"/>
      <c r="C89" s="244" t="s">
        <v>697</v>
      </c>
      <c r="D89" s="244"/>
    </row>
    <row r="90" spans="1:25">
      <c r="B90" s="245"/>
      <c r="C90" s="244" t="s">
        <v>696</v>
      </c>
      <c r="D90" s="244"/>
    </row>
    <row r="91" spans="1:25">
      <c r="B91" s="244" t="s">
        <v>695</v>
      </c>
      <c r="C91" s="243"/>
      <c r="D91" s="243"/>
    </row>
  </sheetData>
  <mergeCells count="5">
    <mergeCell ref="F5:J5"/>
    <mergeCell ref="K5:O5"/>
    <mergeCell ref="P5:T5"/>
    <mergeCell ref="U5:Y5"/>
    <mergeCell ref="B5:E6"/>
  </mergeCells>
  <phoneticPr fontId="9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3E405-2448-4554-AC20-55C12AD397D6}">
  <sheetPr>
    <pageSetUpPr fitToPage="1"/>
  </sheetPr>
  <dimension ref="B1:EO74"/>
  <sheetViews>
    <sheetView view="pageBreakPreview" zoomScale="80" zoomScaleNormal="70" zoomScaleSheetLayoutView="80" workbookViewId="0">
      <pane xSplit="6" ySplit="9" topLeftCell="G10" activePane="bottomRight" state="frozen"/>
      <selection pane="topRight" activeCell="G1" sqref="G1"/>
      <selection pane="bottomLeft" activeCell="A10" sqref="A10"/>
      <selection pane="bottomRight" activeCell="F14" sqref="F14"/>
    </sheetView>
  </sheetViews>
  <sheetFormatPr defaultRowHeight="18.75"/>
  <cols>
    <col min="1" max="1" width="9" style="7"/>
    <col min="2" max="6" width="5.625" style="7" customWidth="1"/>
    <col min="7" max="140" width="7.625" style="7" customWidth="1"/>
    <col min="141" max="141" width="9" style="7"/>
    <col min="142" max="144" width="17.875" style="7" bestFit="1" customWidth="1"/>
    <col min="145" max="145" width="13.875" style="7" bestFit="1" customWidth="1"/>
    <col min="146" max="16384" width="9" style="7"/>
  </cols>
  <sheetData>
    <row r="1" spans="2:140" s="50" customFormat="1" ht="39.950000000000003" customHeight="1" thickBot="1">
      <c r="B1" s="52" t="s">
        <v>330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1"/>
    </row>
    <row r="2" spans="2:140" ht="19.5" thickTop="1"/>
    <row r="4" spans="2:140" ht="13.5" customHeight="1">
      <c r="B4" s="551" t="s">
        <v>329</v>
      </c>
      <c r="C4" s="552"/>
      <c r="D4" s="552"/>
      <c r="E4" s="552"/>
      <c r="F4" s="553"/>
      <c r="G4" s="560" t="s">
        <v>328</v>
      </c>
      <c r="H4" s="561"/>
      <c r="I4" s="561"/>
      <c r="J4" s="561"/>
      <c r="K4" s="561"/>
      <c r="L4" s="561"/>
      <c r="M4" s="561"/>
      <c r="N4" s="561"/>
      <c r="O4" s="561"/>
      <c r="P4" s="561"/>
      <c r="Q4" s="561"/>
      <c r="R4" s="561"/>
      <c r="S4" s="561"/>
      <c r="T4" s="561"/>
      <c r="U4" s="561"/>
      <c r="V4" s="561"/>
      <c r="W4" s="561"/>
      <c r="X4" s="561"/>
      <c r="Y4" s="561"/>
      <c r="Z4" s="561"/>
      <c r="AA4" s="561"/>
      <c r="AB4" s="561"/>
      <c r="AC4" s="561"/>
      <c r="AD4" s="561"/>
      <c r="AE4" s="561"/>
      <c r="AF4" s="561"/>
      <c r="AG4" s="561"/>
      <c r="AH4" s="561"/>
      <c r="AI4" s="561"/>
      <c r="AJ4" s="561"/>
      <c r="AK4" s="561"/>
      <c r="AL4" s="561"/>
      <c r="AM4" s="561"/>
      <c r="AN4" s="561"/>
      <c r="AO4" s="561"/>
      <c r="AP4" s="561"/>
      <c r="AQ4" s="561"/>
      <c r="AR4" s="561"/>
      <c r="AS4" s="561"/>
      <c r="AT4" s="561"/>
      <c r="AU4" s="561"/>
      <c r="AV4" s="561"/>
      <c r="AW4" s="561"/>
      <c r="AX4" s="561"/>
      <c r="AY4" s="561"/>
      <c r="AZ4" s="561"/>
      <c r="BA4" s="561"/>
      <c r="BB4" s="561"/>
      <c r="BC4" s="561"/>
      <c r="BD4" s="561"/>
      <c r="BE4" s="561"/>
      <c r="BF4" s="561"/>
      <c r="BG4" s="561"/>
      <c r="BH4" s="561"/>
      <c r="BI4" s="561"/>
      <c r="BJ4" s="561"/>
      <c r="BK4" s="561"/>
      <c r="BL4" s="561"/>
      <c r="BM4" s="561"/>
      <c r="BN4" s="561"/>
      <c r="BO4" s="561"/>
      <c r="BP4" s="561"/>
      <c r="BQ4" s="561"/>
      <c r="BR4" s="561"/>
      <c r="BS4" s="561"/>
      <c r="BT4" s="561"/>
      <c r="BU4" s="561"/>
      <c r="BV4" s="561"/>
      <c r="BW4" s="561"/>
      <c r="BX4" s="561"/>
      <c r="BY4" s="561"/>
      <c r="BZ4" s="561"/>
      <c r="CA4" s="561"/>
      <c r="CB4" s="561"/>
      <c r="CC4" s="561"/>
      <c r="CD4" s="561"/>
      <c r="CE4" s="561"/>
      <c r="CF4" s="561"/>
      <c r="CG4" s="561"/>
      <c r="CH4" s="561"/>
      <c r="CI4" s="561"/>
      <c r="CJ4" s="561"/>
      <c r="CK4" s="561"/>
      <c r="CL4" s="561"/>
      <c r="CM4" s="561"/>
      <c r="CN4" s="561"/>
      <c r="CO4" s="561"/>
      <c r="CP4" s="561"/>
      <c r="CQ4" s="561"/>
      <c r="CR4" s="561"/>
      <c r="CS4" s="561"/>
      <c r="CT4" s="561"/>
      <c r="CU4" s="561"/>
      <c r="CV4" s="561"/>
      <c r="CW4" s="561"/>
      <c r="CX4" s="561"/>
      <c r="CY4" s="561"/>
      <c r="CZ4" s="561"/>
      <c r="DA4" s="561"/>
      <c r="DB4" s="561"/>
      <c r="DC4" s="561"/>
      <c r="DD4" s="561"/>
      <c r="DE4" s="562"/>
      <c r="DF4" s="561" t="s">
        <v>327</v>
      </c>
      <c r="DG4" s="561"/>
      <c r="DH4" s="561"/>
      <c r="DI4" s="561"/>
      <c r="DJ4" s="561"/>
      <c r="DK4" s="561"/>
      <c r="DL4" s="561"/>
      <c r="DM4" s="561"/>
      <c r="DN4" s="561"/>
      <c r="DO4" s="561"/>
      <c r="DP4" s="561"/>
      <c r="DQ4" s="561"/>
      <c r="DR4" s="561"/>
      <c r="DS4" s="561"/>
      <c r="DT4" s="561"/>
      <c r="DU4" s="561"/>
      <c r="DV4" s="561"/>
      <c r="DW4" s="561"/>
      <c r="DX4" s="561"/>
      <c r="DY4" s="561"/>
      <c r="DZ4" s="561"/>
      <c r="EA4" s="561"/>
      <c r="EB4" s="561"/>
      <c r="EC4" s="561"/>
      <c r="ED4" s="561"/>
      <c r="EE4" s="562"/>
      <c r="EF4" s="560" t="s">
        <v>326</v>
      </c>
      <c r="EG4" s="561"/>
      <c r="EH4" s="561"/>
      <c r="EI4" s="561"/>
      <c r="EJ4" s="562"/>
    </row>
    <row r="5" spans="2:140" s="47" customFormat="1" ht="13.5" customHeight="1">
      <c r="B5" s="554"/>
      <c r="C5" s="555"/>
      <c r="D5" s="555"/>
      <c r="E5" s="555"/>
      <c r="F5" s="556"/>
      <c r="G5" s="547" t="s">
        <v>325</v>
      </c>
      <c r="H5" s="547" t="s">
        <v>324</v>
      </c>
      <c r="I5" s="547" t="s">
        <v>323</v>
      </c>
      <c r="J5" s="547" t="s">
        <v>322</v>
      </c>
      <c r="K5" s="547" t="s">
        <v>321</v>
      </c>
      <c r="L5" s="547" t="s">
        <v>320</v>
      </c>
      <c r="M5" s="547" t="s">
        <v>319</v>
      </c>
      <c r="N5" s="547" t="s">
        <v>318</v>
      </c>
      <c r="O5" s="547" t="s">
        <v>317</v>
      </c>
      <c r="P5" s="547" t="s">
        <v>316</v>
      </c>
      <c r="Q5" s="547" t="s">
        <v>315</v>
      </c>
      <c r="R5" s="547" t="s">
        <v>314</v>
      </c>
      <c r="S5" s="547" t="s">
        <v>313</v>
      </c>
      <c r="T5" s="547" t="s">
        <v>312</v>
      </c>
      <c r="U5" s="547" t="s">
        <v>311</v>
      </c>
      <c r="V5" s="547" t="s">
        <v>310</v>
      </c>
      <c r="W5" s="547" t="s">
        <v>309</v>
      </c>
      <c r="X5" s="547" t="s">
        <v>308</v>
      </c>
      <c r="Y5" s="547" t="s">
        <v>307</v>
      </c>
      <c r="Z5" s="547" t="s">
        <v>306</v>
      </c>
      <c r="AA5" s="547" t="s">
        <v>305</v>
      </c>
      <c r="AB5" s="547" t="s">
        <v>304</v>
      </c>
      <c r="AC5" s="547" t="s">
        <v>303</v>
      </c>
      <c r="AD5" s="547" t="s">
        <v>302</v>
      </c>
      <c r="AE5" s="547" t="s">
        <v>301</v>
      </c>
      <c r="AF5" s="547" t="s">
        <v>300</v>
      </c>
      <c r="AG5" s="547" t="s">
        <v>299</v>
      </c>
      <c r="AH5" s="547" t="s">
        <v>298</v>
      </c>
      <c r="AI5" s="547" t="s">
        <v>297</v>
      </c>
      <c r="AJ5" s="547" t="s">
        <v>296</v>
      </c>
      <c r="AK5" s="547" t="s">
        <v>295</v>
      </c>
      <c r="AL5" s="547" t="s">
        <v>294</v>
      </c>
      <c r="AM5" s="547" t="s">
        <v>293</v>
      </c>
      <c r="AN5" s="547" t="s">
        <v>292</v>
      </c>
      <c r="AO5" s="547" t="s">
        <v>291</v>
      </c>
      <c r="AP5" s="547" t="s">
        <v>290</v>
      </c>
      <c r="AQ5" s="547" t="s">
        <v>289</v>
      </c>
      <c r="AR5" s="547" t="s">
        <v>288</v>
      </c>
      <c r="AS5" s="547" t="s">
        <v>287</v>
      </c>
      <c r="AT5" s="547" t="s">
        <v>286</v>
      </c>
      <c r="AU5" s="547" t="s">
        <v>285</v>
      </c>
      <c r="AV5" s="547" t="s">
        <v>284</v>
      </c>
      <c r="AW5" s="547" t="s">
        <v>283</v>
      </c>
      <c r="AX5" s="547" t="s">
        <v>282</v>
      </c>
      <c r="AY5" s="547" t="s">
        <v>281</v>
      </c>
      <c r="AZ5" s="547" t="s">
        <v>280</v>
      </c>
      <c r="BA5" s="547" t="s">
        <v>279</v>
      </c>
      <c r="BB5" s="547" t="s">
        <v>278</v>
      </c>
      <c r="BC5" s="547" t="s">
        <v>277</v>
      </c>
      <c r="BD5" s="547" t="s">
        <v>276</v>
      </c>
      <c r="BE5" s="547" t="s">
        <v>275</v>
      </c>
      <c r="BF5" s="547" t="s">
        <v>274</v>
      </c>
      <c r="BG5" s="547" t="s">
        <v>273</v>
      </c>
      <c r="BH5" s="547" t="s">
        <v>272</v>
      </c>
      <c r="BI5" s="547" t="s">
        <v>271</v>
      </c>
      <c r="BJ5" s="547" t="s">
        <v>270</v>
      </c>
      <c r="BK5" s="547" t="s">
        <v>269</v>
      </c>
      <c r="BL5" s="547" t="s">
        <v>268</v>
      </c>
      <c r="BM5" s="547" t="s">
        <v>267</v>
      </c>
      <c r="BN5" s="547" t="s">
        <v>266</v>
      </c>
      <c r="BO5" s="547" t="s">
        <v>265</v>
      </c>
      <c r="BP5" s="547" t="s">
        <v>264</v>
      </c>
      <c r="BQ5" s="547" t="s">
        <v>263</v>
      </c>
      <c r="BR5" s="547" t="s">
        <v>262</v>
      </c>
      <c r="BS5" s="547" t="s">
        <v>261</v>
      </c>
      <c r="BT5" s="547" t="s">
        <v>260</v>
      </c>
      <c r="BU5" s="547" t="s">
        <v>259</v>
      </c>
      <c r="BV5" s="547" t="s">
        <v>258</v>
      </c>
      <c r="BW5" s="547" t="s">
        <v>257</v>
      </c>
      <c r="BX5" s="547" t="s">
        <v>256</v>
      </c>
      <c r="BY5" s="547" t="s">
        <v>255</v>
      </c>
      <c r="BZ5" s="547" t="s">
        <v>254</v>
      </c>
      <c r="CA5" s="547" t="s">
        <v>253</v>
      </c>
      <c r="CB5" s="547" t="s">
        <v>252</v>
      </c>
      <c r="CC5" s="547" t="s">
        <v>251</v>
      </c>
      <c r="CD5" s="547" t="s">
        <v>250</v>
      </c>
      <c r="CE5" s="547" t="s">
        <v>249</v>
      </c>
      <c r="CF5" s="547" t="s">
        <v>248</v>
      </c>
      <c r="CG5" s="547" t="s">
        <v>247</v>
      </c>
      <c r="CH5" s="547" t="s">
        <v>246</v>
      </c>
      <c r="CI5" s="547" t="s">
        <v>245</v>
      </c>
      <c r="CJ5" s="547" t="s">
        <v>244</v>
      </c>
      <c r="CK5" s="547" t="s">
        <v>243</v>
      </c>
      <c r="CL5" s="547" t="s">
        <v>242</v>
      </c>
      <c r="CM5" s="547" t="s">
        <v>241</v>
      </c>
      <c r="CN5" s="547" t="s">
        <v>240</v>
      </c>
      <c r="CO5" s="547" t="s">
        <v>239</v>
      </c>
      <c r="CP5" s="547" t="s">
        <v>238</v>
      </c>
      <c r="CQ5" s="547" t="s">
        <v>237</v>
      </c>
      <c r="CR5" s="547" t="s">
        <v>236</v>
      </c>
      <c r="CS5" s="547" t="s">
        <v>235</v>
      </c>
      <c r="CT5" s="547" t="s">
        <v>234</v>
      </c>
      <c r="CU5" s="547" t="s">
        <v>233</v>
      </c>
      <c r="CV5" s="547" t="s">
        <v>232</v>
      </c>
      <c r="CW5" s="547" t="s">
        <v>231</v>
      </c>
      <c r="CX5" s="547" t="s">
        <v>230</v>
      </c>
      <c r="CY5" s="547" t="s">
        <v>229</v>
      </c>
      <c r="CZ5" s="547" t="s">
        <v>228</v>
      </c>
      <c r="DA5" s="547" t="s">
        <v>227</v>
      </c>
      <c r="DB5" s="547" t="s">
        <v>226</v>
      </c>
      <c r="DC5" s="547" t="s">
        <v>225</v>
      </c>
      <c r="DD5" s="547" t="s">
        <v>203</v>
      </c>
      <c r="DE5" s="547" t="s">
        <v>224</v>
      </c>
      <c r="DF5" s="548" t="s">
        <v>223</v>
      </c>
      <c r="DG5" s="548" t="s">
        <v>222</v>
      </c>
      <c r="DH5" s="548" t="s">
        <v>221</v>
      </c>
      <c r="DI5" s="548" t="s">
        <v>220</v>
      </c>
      <c r="DJ5" s="548" t="s">
        <v>219</v>
      </c>
      <c r="DK5" s="548" t="s">
        <v>218</v>
      </c>
      <c r="DL5" s="548" t="s">
        <v>217</v>
      </c>
      <c r="DM5" s="548" t="s">
        <v>216</v>
      </c>
      <c r="DN5" s="548" t="s">
        <v>215</v>
      </c>
      <c r="DO5" s="548" t="s">
        <v>214</v>
      </c>
      <c r="DP5" s="548" t="s">
        <v>213</v>
      </c>
      <c r="DQ5" s="548" t="s">
        <v>212</v>
      </c>
      <c r="DR5" s="548" t="s">
        <v>211</v>
      </c>
      <c r="DS5" s="548" t="s">
        <v>210</v>
      </c>
      <c r="DT5" s="548" t="s">
        <v>209</v>
      </c>
      <c r="DU5" s="548" t="s">
        <v>208</v>
      </c>
      <c r="DV5" s="548" t="s">
        <v>207</v>
      </c>
      <c r="DW5" s="548" t="s">
        <v>206</v>
      </c>
      <c r="DX5" s="548" t="s">
        <v>205</v>
      </c>
      <c r="DY5" s="548" t="s">
        <v>204</v>
      </c>
      <c r="DZ5" s="548" t="s">
        <v>203</v>
      </c>
      <c r="EA5" s="548" t="s">
        <v>202</v>
      </c>
      <c r="EB5" s="548" t="s">
        <v>201</v>
      </c>
      <c r="EC5" s="547" t="s">
        <v>200</v>
      </c>
      <c r="ED5" s="49"/>
      <c r="EE5" s="48"/>
      <c r="EF5" s="563" t="s">
        <v>199</v>
      </c>
      <c r="EG5" s="563" t="s">
        <v>198</v>
      </c>
      <c r="EH5" s="563" t="s">
        <v>197</v>
      </c>
      <c r="EI5" s="49"/>
      <c r="EJ5" s="48"/>
    </row>
    <row r="6" spans="2:140" s="47" customFormat="1">
      <c r="B6" s="554"/>
      <c r="C6" s="555"/>
      <c r="D6" s="555"/>
      <c r="E6" s="555"/>
      <c r="F6" s="556"/>
      <c r="G6" s="547"/>
      <c r="H6" s="547"/>
      <c r="I6" s="547"/>
      <c r="J6" s="547"/>
      <c r="K6" s="547"/>
      <c r="L6" s="547"/>
      <c r="M6" s="547"/>
      <c r="N6" s="547"/>
      <c r="O6" s="547"/>
      <c r="P6" s="547"/>
      <c r="Q6" s="547"/>
      <c r="R6" s="547"/>
      <c r="S6" s="547"/>
      <c r="T6" s="547"/>
      <c r="U6" s="547"/>
      <c r="V6" s="547"/>
      <c r="W6" s="547"/>
      <c r="X6" s="547"/>
      <c r="Y6" s="547"/>
      <c r="Z6" s="547"/>
      <c r="AA6" s="547"/>
      <c r="AB6" s="547"/>
      <c r="AC6" s="547"/>
      <c r="AD6" s="547"/>
      <c r="AE6" s="547"/>
      <c r="AF6" s="547"/>
      <c r="AG6" s="547"/>
      <c r="AH6" s="547"/>
      <c r="AI6" s="547"/>
      <c r="AJ6" s="547"/>
      <c r="AK6" s="547"/>
      <c r="AL6" s="547"/>
      <c r="AM6" s="547"/>
      <c r="AN6" s="547"/>
      <c r="AO6" s="547"/>
      <c r="AP6" s="547"/>
      <c r="AQ6" s="547"/>
      <c r="AR6" s="547"/>
      <c r="AS6" s="547"/>
      <c r="AT6" s="547"/>
      <c r="AU6" s="547"/>
      <c r="AV6" s="547"/>
      <c r="AW6" s="547"/>
      <c r="AX6" s="547"/>
      <c r="AY6" s="547"/>
      <c r="AZ6" s="547"/>
      <c r="BA6" s="547"/>
      <c r="BB6" s="547"/>
      <c r="BC6" s="547"/>
      <c r="BD6" s="547"/>
      <c r="BE6" s="547"/>
      <c r="BF6" s="547"/>
      <c r="BG6" s="547"/>
      <c r="BH6" s="547"/>
      <c r="BI6" s="547"/>
      <c r="BJ6" s="547"/>
      <c r="BK6" s="547"/>
      <c r="BL6" s="547"/>
      <c r="BM6" s="547"/>
      <c r="BN6" s="547"/>
      <c r="BO6" s="547"/>
      <c r="BP6" s="547"/>
      <c r="BQ6" s="547"/>
      <c r="BR6" s="547"/>
      <c r="BS6" s="547"/>
      <c r="BT6" s="547"/>
      <c r="BU6" s="547"/>
      <c r="BV6" s="547"/>
      <c r="BW6" s="547"/>
      <c r="BX6" s="547"/>
      <c r="BY6" s="547"/>
      <c r="BZ6" s="547"/>
      <c r="CA6" s="547"/>
      <c r="CB6" s="547"/>
      <c r="CC6" s="547"/>
      <c r="CD6" s="547"/>
      <c r="CE6" s="547"/>
      <c r="CF6" s="547"/>
      <c r="CG6" s="547"/>
      <c r="CH6" s="547"/>
      <c r="CI6" s="547"/>
      <c r="CJ6" s="547"/>
      <c r="CK6" s="547"/>
      <c r="CL6" s="547"/>
      <c r="CM6" s="547"/>
      <c r="CN6" s="547"/>
      <c r="CO6" s="547"/>
      <c r="CP6" s="547"/>
      <c r="CQ6" s="547"/>
      <c r="CR6" s="547"/>
      <c r="CS6" s="547"/>
      <c r="CT6" s="547"/>
      <c r="CU6" s="547"/>
      <c r="CV6" s="547"/>
      <c r="CW6" s="547"/>
      <c r="CX6" s="547"/>
      <c r="CY6" s="547"/>
      <c r="CZ6" s="547"/>
      <c r="DA6" s="547"/>
      <c r="DB6" s="547"/>
      <c r="DC6" s="547"/>
      <c r="DD6" s="547"/>
      <c r="DE6" s="547"/>
      <c r="DF6" s="548"/>
      <c r="DG6" s="548"/>
      <c r="DH6" s="548"/>
      <c r="DI6" s="548"/>
      <c r="DJ6" s="548"/>
      <c r="DK6" s="548"/>
      <c r="DL6" s="548"/>
      <c r="DM6" s="548"/>
      <c r="DN6" s="548"/>
      <c r="DO6" s="548"/>
      <c r="DP6" s="548"/>
      <c r="DQ6" s="548"/>
      <c r="DR6" s="548"/>
      <c r="DS6" s="548"/>
      <c r="DT6" s="548"/>
      <c r="DU6" s="548"/>
      <c r="DV6" s="548"/>
      <c r="DW6" s="548"/>
      <c r="DX6" s="548"/>
      <c r="DY6" s="548"/>
      <c r="DZ6" s="548"/>
      <c r="EA6" s="548"/>
      <c r="EB6" s="550"/>
      <c r="EC6" s="549"/>
      <c r="ED6" s="547" t="s">
        <v>196</v>
      </c>
      <c r="EE6" s="48"/>
      <c r="EF6" s="564"/>
      <c r="EG6" s="564"/>
      <c r="EH6" s="564"/>
      <c r="EI6" s="563" t="s">
        <v>195</v>
      </c>
      <c r="EJ6" s="48"/>
    </row>
    <row r="7" spans="2:140" s="47" customFormat="1">
      <c r="B7" s="554"/>
      <c r="C7" s="555"/>
      <c r="D7" s="555"/>
      <c r="E7" s="555"/>
      <c r="F7" s="556"/>
      <c r="G7" s="547"/>
      <c r="H7" s="547"/>
      <c r="I7" s="547"/>
      <c r="J7" s="547"/>
      <c r="K7" s="547"/>
      <c r="L7" s="547"/>
      <c r="M7" s="547"/>
      <c r="N7" s="547"/>
      <c r="O7" s="547"/>
      <c r="P7" s="547"/>
      <c r="Q7" s="547"/>
      <c r="R7" s="547"/>
      <c r="S7" s="547"/>
      <c r="T7" s="547"/>
      <c r="U7" s="547"/>
      <c r="V7" s="547"/>
      <c r="W7" s="547"/>
      <c r="X7" s="547"/>
      <c r="Y7" s="547"/>
      <c r="Z7" s="547"/>
      <c r="AA7" s="547"/>
      <c r="AB7" s="547"/>
      <c r="AC7" s="547"/>
      <c r="AD7" s="547"/>
      <c r="AE7" s="547"/>
      <c r="AF7" s="547"/>
      <c r="AG7" s="547"/>
      <c r="AH7" s="547"/>
      <c r="AI7" s="547"/>
      <c r="AJ7" s="547"/>
      <c r="AK7" s="547"/>
      <c r="AL7" s="547"/>
      <c r="AM7" s="547"/>
      <c r="AN7" s="547"/>
      <c r="AO7" s="547"/>
      <c r="AP7" s="547"/>
      <c r="AQ7" s="547"/>
      <c r="AR7" s="547"/>
      <c r="AS7" s="547"/>
      <c r="AT7" s="547"/>
      <c r="AU7" s="547"/>
      <c r="AV7" s="547"/>
      <c r="AW7" s="547"/>
      <c r="AX7" s="547"/>
      <c r="AY7" s="547"/>
      <c r="AZ7" s="547"/>
      <c r="BA7" s="547"/>
      <c r="BB7" s="547"/>
      <c r="BC7" s="547"/>
      <c r="BD7" s="547"/>
      <c r="BE7" s="547"/>
      <c r="BF7" s="547"/>
      <c r="BG7" s="547"/>
      <c r="BH7" s="547"/>
      <c r="BI7" s="547"/>
      <c r="BJ7" s="547"/>
      <c r="BK7" s="547"/>
      <c r="BL7" s="547"/>
      <c r="BM7" s="547"/>
      <c r="BN7" s="547"/>
      <c r="BO7" s="547"/>
      <c r="BP7" s="547"/>
      <c r="BQ7" s="547"/>
      <c r="BR7" s="547"/>
      <c r="BS7" s="547"/>
      <c r="BT7" s="547"/>
      <c r="BU7" s="547"/>
      <c r="BV7" s="547"/>
      <c r="BW7" s="547"/>
      <c r="BX7" s="547"/>
      <c r="BY7" s="547"/>
      <c r="BZ7" s="547"/>
      <c r="CA7" s="547"/>
      <c r="CB7" s="547"/>
      <c r="CC7" s="547"/>
      <c r="CD7" s="547"/>
      <c r="CE7" s="547"/>
      <c r="CF7" s="547"/>
      <c r="CG7" s="547"/>
      <c r="CH7" s="547"/>
      <c r="CI7" s="547"/>
      <c r="CJ7" s="547"/>
      <c r="CK7" s="547"/>
      <c r="CL7" s="547"/>
      <c r="CM7" s="547"/>
      <c r="CN7" s="547"/>
      <c r="CO7" s="547"/>
      <c r="CP7" s="547"/>
      <c r="CQ7" s="547"/>
      <c r="CR7" s="547"/>
      <c r="CS7" s="547"/>
      <c r="CT7" s="547"/>
      <c r="CU7" s="547"/>
      <c r="CV7" s="547"/>
      <c r="CW7" s="547"/>
      <c r="CX7" s="547"/>
      <c r="CY7" s="547"/>
      <c r="CZ7" s="547"/>
      <c r="DA7" s="547"/>
      <c r="DB7" s="547"/>
      <c r="DC7" s="547"/>
      <c r="DD7" s="547"/>
      <c r="DE7" s="547"/>
      <c r="DF7" s="548"/>
      <c r="DG7" s="548"/>
      <c r="DH7" s="548"/>
      <c r="DI7" s="548"/>
      <c r="DJ7" s="548"/>
      <c r="DK7" s="548"/>
      <c r="DL7" s="548"/>
      <c r="DM7" s="548"/>
      <c r="DN7" s="548"/>
      <c r="DO7" s="548"/>
      <c r="DP7" s="548"/>
      <c r="DQ7" s="548"/>
      <c r="DR7" s="548"/>
      <c r="DS7" s="548"/>
      <c r="DT7" s="548"/>
      <c r="DU7" s="548"/>
      <c r="DV7" s="548"/>
      <c r="DW7" s="548"/>
      <c r="DX7" s="548"/>
      <c r="DY7" s="548"/>
      <c r="DZ7" s="548"/>
      <c r="EA7" s="548"/>
      <c r="EB7" s="550"/>
      <c r="EC7" s="549"/>
      <c r="ED7" s="547"/>
      <c r="EE7" s="548" t="s">
        <v>194</v>
      </c>
      <c r="EF7" s="564"/>
      <c r="EG7" s="564"/>
      <c r="EH7" s="564"/>
      <c r="EI7" s="564"/>
      <c r="EJ7" s="566" t="s">
        <v>193</v>
      </c>
    </row>
    <row r="8" spans="2:140" s="47" customFormat="1">
      <c r="B8" s="554"/>
      <c r="C8" s="555"/>
      <c r="D8" s="555"/>
      <c r="E8" s="555"/>
      <c r="F8" s="556"/>
      <c r="G8" s="547"/>
      <c r="H8" s="547"/>
      <c r="I8" s="547"/>
      <c r="J8" s="547"/>
      <c r="K8" s="547"/>
      <c r="L8" s="547"/>
      <c r="M8" s="547"/>
      <c r="N8" s="547"/>
      <c r="O8" s="547"/>
      <c r="P8" s="547"/>
      <c r="Q8" s="547"/>
      <c r="R8" s="547"/>
      <c r="S8" s="547"/>
      <c r="T8" s="547"/>
      <c r="U8" s="547"/>
      <c r="V8" s="547"/>
      <c r="W8" s="547"/>
      <c r="X8" s="547"/>
      <c r="Y8" s="547"/>
      <c r="Z8" s="547"/>
      <c r="AA8" s="547"/>
      <c r="AB8" s="547"/>
      <c r="AC8" s="547"/>
      <c r="AD8" s="547"/>
      <c r="AE8" s="547"/>
      <c r="AF8" s="547"/>
      <c r="AG8" s="547"/>
      <c r="AH8" s="547"/>
      <c r="AI8" s="547"/>
      <c r="AJ8" s="547"/>
      <c r="AK8" s="547"/>
      <c r="AL8" s="547"/>
      <c r="AM8" s="547"/>
      <c r="AN8" s="547"/>
      <c r="AO8" s="547"/>
      <c r="AP8" s="547"/>
      <c r="AQ8" s="547"/>
      <c r="AR8" s="547"/>
      <c r="AS8" s="547"/>
      <c r="AT8" s="547"/>
      <c r="AU8" s="547"/>
      <c r="AV8" s="547"/>
      <c r="AW8" s="547"/>
      <c r="AX8" s="547"/>
      <c r="AY8" s="547"/>
      <c r="AZ8" s="547"/>
      <c r="BA8" s="547"/>
      <c r="BB8" s="547"/>
      <c r="BC8" s="547"/>
      <c r="BD8" s="547"/>
      <c r="BE8" s="547"/>
      <c r="BF8" s="547"/>
      <c r="BG8" s="547"/>
      <c r="BH8" s="547"/>
      <c r="BI8" s="547"/>
      <c r="BJ8" s="547"/>
      <c r="BK8" s="547"/>
      <c r="BL8" s="547"/>
      <c r="BM8" s="547"/>
      <c r="BN8" s="547"/>
      <c r="BO8" s="547"/>
      <c r="BP8" s="547"/>
      <c r="BQ8" s="547"/>
      <c r="BR8" s="547"/>
      <c r="BS8" s="547"/>
      <c r="BT8" s="547"/>
      <c r="BU8" s="547"/>
      <c r="BV8" s="547"/>
      <c r="BW8" s="547"/>
      <c r="BX8" s="547"/>
      <c r="BY8" s="547"/>
      <c r="BZ8" s="547"/>
      <c r="CA8" s="547"/>
      <c r="CB8" s="547"/>
      <c r="CC8" s="547"/>
      <c r="CD8" s="547"/>
      <c r="CE8" s="547"/>
      <c r="CF8" s="547"/>
      <c r="CG8" s="547"/>
      <c r="CH8" s="547"/>
      <c r="CI8" s="547"/>
      <c r="CJ8" s="547"/>
      <c r="CK8" s="547"/>
      <c r="CL8" s="547"/>
      <c r="CM8" s="547"/>
      <c r="CN8" s="547"/>
      <c r="CO8" s="547"/>
      <c r="CP8" s="547"/>
      <c r="CQ8" s="547"/>
      <c r="CR8" s="547"/>
      <c r="CS8" s="547"/>
      <c r="CT8" s="547"/>
      <c r="CU8" s="547"/>
      <c r="CV8" s="547"/>
      <c r="CW8" s="547"/>
      <c r="CX8" s="547"/>
      <c r="CY8" s="547"/>
      <c r="CZ8" s="547"/>
      <c r="DA8" s="547"/>
      <c r="DB8" s="547"/>
      <c r="DC8" s="547"/>
      <c r="DD8" s="547"/>
      <c r="DE8" s="547"/>
      <c r="DF8" s="548"/>
      <c r="DG8" s="548"/>
      <c r="DH8" s="548"/>
      <c r="DI8" s="548"/>
      <c r="DJ8" s="548"/>
      <c r="DK8" s="548"/>
      <c r="DL8" s="548"/>
      <c r="DM8" s="548"/>
      <c r="DN8" s="548"/>
      <c r="DO8" s="548"/>
      <c r="DP8" s="548"/>
      <c r="DQ8" s="548"/>
      <c r="DR8" s="548"/>
      <c r="DS8" s="548"/>
      <c r="DT8" s="548"/>
      <c r="DU8" s="548"/>
      <c r="DV8" s="548"/>
      <c r="DW8" s="548"/>
      <c r="DX8" s="548"/>
      <c r="DY8" s="548"/>
      <c r="DZ8" s="548"/>
      <c r="EA8" s="548"/>
      <c r="EB8" s="550"/>
      <c r="EC8" s="549"/>
      <c r="ED8" s="547"/>
      <c r="EE8" s="548"/>
      <c r="EF8" s="564"/>
      <c r="EG8" s="564"/>
      <c r="EH8" s="564"/>
      <c r="EI8" s="564"/>
      <c r="EJ8" s="567"/>
    </row>
    <row r="9" spans="2:140" s="47" customFormat="1">
      <c r="B9" s="557"/>
      <c r="C9" s="558"/>
      <c r="D9" s="558"/>
      <c r="E9" s="558"/>
      <c r="F9" s="559"/>
      <c r="G9" s="547"/>
      <c r="H9" s="547"/>
      <c r="I9" s="547"/>
      <c r="J9" s="547"/>
      <c r="K9" s="547"/>
      <c r="L9" s="547"/>
      <c r="M9" s="547"/>
      <c r="N9" s="547"/>
      <c r="O9" s="547"/>
      <c r="P9" s="547"/>
      <c r="Q9" s="547"/>
      <c r="R9" s="547"/>
      <c r="S9" s="547"/>
      <c r="T9" s="547"/>
      <c r="U9" s="547"/>
      <c r="V9" s="547"/>
      <c r="W9" s="547"/>
      <c r="X9" s="547"/>
      <c r="Y9" s="547"/>
      <c r="Z9" s="547"/>
      <c r="AA9" s="547"/>
      <c r="AB9" s="547"/>
      <c r="AC9" s="547"/>
      <c r="AD9" s="547"/>
      <c r="AE9" s="547"/>
      <c r="AF9" s="547"/>
      <c r="AG9" s="547"/>
      <c r="AH9" s="547"/>
      <c r="AI9" s="547"/>
      <c r="AJ9" s="547"/>
      <c r="AK9" s="547"/>
      <c r="AL9" s="547"/>
      <c r="AM9" s="547"/>
      <c r="AN9" s="547"/>
      <c r="AO9" s="547"/>
      <c r="AP9" s="547"/>
      <c r="AQ9" s="547"/>
      <c r="AR9" s="547"/>
      <c r="AS9" s="547"/>
      <c r="AT9" s="547"/>
      <c r="AU9" s="547"/>
      <c r="AV9" s="547"/>
      <c r="AW9" s="547"/>
      <c r="AX9" s="547"/>
      <c r="AY9" s="547"/>
      <c r="AZ9" s="547"/>
      <c r="BA9" s="547"/>
      <c r="BB9" s="547"/>
      <c r="BC9" s="547"/>
      <c r="BD9" s="547"/>
      <c r="BE9" s="547"/>
      <c r="BF9" s="547"/>
      <c r="BG9" s="547"/>
      <c r="BH9" s="547"/>
      <c r="BI9" s="547"/>
      <c r="BJ9" s="547"/>
      <c r="BK9" s="547"/>
      <c r="BL9" s="547"/>
      <c r="BM9" s="547"/>
      <c r="BN9" s="547"/>
      <c r="BO9" s="547"/>
      <c r="BP9" s="547"/>
      <c r="BQ9" s="547"/>
      <c r="BR9" s="547"/>
      <c r="BS9" s="547"/>
      <c r="BT9" s="547"/>
      <c r="BU9" s="547"/>
      <c r="BV9" s="547"/>
      <c r="BW9" s="547"/>
      <c r="BX9" s="547"/>
      <c r="BY9" s="547"/>
      <c r="BZ9" s="547"/>
      <c r="CA9" s="547"/>
      <c r="CB9" s="547"/>
      <c r="CC9" s="547"/>
      <c r="CD9" s="547"/>
      <c r="CE9" s="547"/>
      <c r="CF9" s="547"/>
      <c r="CG9" s="547"/>
      <c r="CH9" s="547"/>
      <c r="CI9" s="547"/>
      <c r="CJ9" s="547"/>
      <c r="CK9" s="547"/>
      <c r="CL9" s="547"/>
      <c r="CM9" s="547"/>
      <c r="CN9" s="547"/>
      <c r="CO9" s="547"/>
      <c r="CP9" s="547"/>
      <c r="CQ9" s="547"/>
      <c r="CR9" s="547"/>
      <c r="CS9" s="547"/>
      <c r="CT9" s="547"/>
      <c r="CU9" s="547"/>
      <c r="CV9" s="547"/>
      <c r="CW9" s="547"/>
      <c r="CX9" s="547"/>
      <c r="CY9" s="547"/>
      <c r="CZ9" s="547"/>
      <c r="DA9" s="547"/>
      <c r="DB9" s="547"/>
      <c r="DC9" s="547"/>
      <c r="DD9" s="547"/>
      <c r="DE9" s="547"/>
      <c r="DF9" s="548"/>
      <c r="DG9" s="548"/>
      <c r="DH9" s="548"/>
      <c r="DI9" s="548"/>
      <c r="DJ9" s="548"/>
      <c r="DK9" s="548"/>
      <c r="DL9" s="548"/>
      <c r="DM9" s="548"/>
      <c r="DN9" s="548"/>
      <c r="DO9" s="548"/>
      <c r="DP9" s="548"/>
      <c r="DQ9" s="548"/>
      <c r="DR9" s="548"/>
      <c r="DS9" s="548"/>
      <c r="DT9" s="548"/>
      <c r="DU9" s="548"/>
      <c r="DV9" s="548"/>
      <c r="DW9" s="548"/>
      <c r="DX9" s="548"/>
      <c r="DY9" s="548"/>
      <c r="DZ9" s="548"/>
      <c r="EA9" s="548"/>
      <c r="EB9" s="550"/>
      <c r="EC9" s="549"/>
      <c r="ED9" s="549"/>
      <c r="EE9" s="550"/>
      <c r="EF9" s="565"/>
      <c r="EG9" s="565"/>
      <c r="EH9" s="565"/>
      <c r="EI9" s="565"/>
      <c r="EJ9" s="568"/>
    </row>
    <row r="10" spans="2:140" s="9" customFormat="1">
      <c r="B10" s="46" t="s">
        <v>192</v>
      </c>
      <c r="C10" s="45">
        <v>9</v>
      </c>
      <c r="D10" s="45" t="s">
        <v>187</v>
      </c>
      <c r="E10" s="44">
        <v>1920</v>
      </c>
      <c r="F10" s="43" t="s">
        <v>184</v>
      </c>
      <c r="G10" s="42">
        <v>36692</v>
      </c>
      <c r="H10" s="42" t="s">
        <v>190</v>
      </c>
      <c r="I10" s="42" t="s">
        <v>190</v>
      </c>
      <c r="J10" s="42" t="s">
        <v>190</v>
      </c>
      <c r="K10" s="42" t="s">
        <v>190</v>
      </c>
      <c r="L10" s="42" t="s">
        <v>190</v>
      </c>
      <c r="M10" s="42" t="s">
        <v>190</v>
      </c>
      <c r="N10" s="42" t="s">
        <v>190</v>
      </c>
      <c r="O10" s="42" t="s">
        <v>190</v>
      </c>
      <c r="P10" s="42" t="s">
        <v>190</v>
      </c>
      <c r="Q10" s="42" t="s">
        <v>190</v>
      </c>
      <c r="R10" s="42" t="s">
        <v>190</v>
      </c>
      <c r="S10" s="42" t="s">
        <v>190</v>
      </c>
      <c r="T10" s="42" t="s">
        <v>190</v>
      </c>
      <c r="U10" s="42" t="s">
        <v>190</v>
      </c>
      <c r="V10" s="42" t="s">
        <v>190</v>
      </c>
      <c r="W10" s="42" t="s">
        <v>190</v>
      </c>
      <c r="X10" s="42" t="s">
        <v>190</v>
      </c>
      <c r="Y10" s="42" t="s">
        <v>190</v>
      </c>
      <c r="Z10" s="42" t="s">
        <v>190</v>
      </c>
      <c r="AA10" s="42" t="s">
        <v>190</v>
      </c>
      <c r="AB10" s="42" t="s">
        <v>190</v>
      </c>
      <c r="AC10" s="42" t="s">
        <v>190</v>
      </c>
      <c r="AD10" s="42" t="s">
        <v>190</v>
      </c>
      <c r="AE10" s="42" t="s">
        <v>190</v>
      </c>
      <c r="AF10" s="42" t="s">
        <v>190</v>
      </c>
      <c r="AG10" s="42" t="s">
        <v>190</v>
      </c>
      <c r="AH10" s="42" t="s">
        <v>190</v>
      </c>
      <c r="AI10" s="42" t="s">
        <v>190</v>
      </c>
      <c r="AJ10" s="42" t="s">
        <v>190</v>
      </c>
      <c r="AK10" s="42" t="s">
        <v>190</v>
      </c>
      <c r="AL10" s="42" t="s">
        <v>190</v>
      </c>
      <c r="AM10" s="42" t="s">
        <v>190</v>
      </c>
      <c r="AN10" s="42" t="s">
        <v>190</v>
      </c>
      <c r="AO10" s="42" t="s">
        <v>190</v>
      </c>
      <c r="AP10" s="42" t="s">
        <v>190</v>
      </c>
      <c r="AQ10" s="42" t="s">
        <v>190</v>
      </c>
      <c r="AR10" s="42" t="s">
        <v>190</v>
      </c>
      <c r="AS10" s="42" t="s">
        <v>190</v>
      </c>
      <c r="AT10" s="42" t="s">
        <v>190</v>
      </c>
      <c r="AU10" s="42" t="s">
        <v>190</v>
      </c>
      <c r="AV10" s="42" t="s">
        <v>190</v>
      </c>
      <c r="AW10" s="42" t="s">
        <v>190</v>
      </c>
      <c r="AX10" s="42" t="s">
        <v>190</v>
      </c>
      <c r="AY10" s="42" t="s">
        <v>190</v>
      </c>
      <c r="AZ10" s="42" t="s">
        <v>190</v>
      </c>
      <c r="BA10" s="42" t="s">
        <v>190</v>
      </c>
      <c r="BB10" s="42" t="s">
        <v>190</v>
      </c>
      <c r="BC10" s="42" t="s">
        <v>190</v>
      </c>
      <c r="BD10" s="42" t="s">
        <v>190</v>
      </c>
      <c r="BE10" s="42" t="s">
        <v>190</v>
      </c>
      <c r="BF10" s="42" t="s">
        <v>190</v>
      </c>
      <c r="BG10" s="42" t="s">
        <v>190</v>
      </c>
      <c r="BH10" s="42" t="s">
        <v>190</v>
      </c>
      <c r="BI10" s="42" t="s">
        <v>190</v>
      </c>
      <c r="BJ10" s="42" t="s">
        <v>190</v>
      </c>
      <c r="BK10" s="42" t="s">
        <v>190</v>
      </c>
      <c r="BL10" s="42" t="s">
        <v>190</v>
      </c>
      <c r="BM10" s="42" t="s">
        <v>190</v>
      </c>
      <c r="BN10" s="42" t="s">
        <v>190</v>
      </c>
      <c r="BO10" s="42" t="s">
        <v>190</v>
      </c>
      <c r="BP10" s="42" t="s">
        <v>190</v>
      </c>
      <c r="BQ10" s="42" t="s">
        <v>190</v>
      </c>
      <c r="BR10" s="42" t="s">
        <v>190</v>
      </c>
      <c r="BS10" s="42" t="s">
        <v>190</v>
      </c>
      <c r="BT10" s="42" t="s">
        <v>190</v>
      </c>
      <c r="BU10" s="42" t="s">
        <v>190</v>
      </c>
      <c r="BV10" s="42" t="s">
        <v>190</v>
      </c>
      <c r="BW10" s="42" t="s">
        <v>190</v>
      </c>
      <c r="BX10" s="42" t="s">
        <v>190</v>
      </c>
      <c r="BY10" s="42" t="s">
        <v>190</v>
      </c>
      <c r="BZ10" s="42" t="s">
        <v>190</v>
      </c>
      <c r="CA10" s="42" t="s">
        <v>190</v>
      </c>
      <c r="CB10" s="42" t="s">
        <v>190</v>
      </c>
      <c r="CC10" s="42" t="s">
        <v>190</v>
      </c>
      <c r="CD10" s="42" t="s">
        <v>190</v>
      </c>
      <c r="CE10" s="42" t="s">
        <v>190</v>
      </c>
      <c r="CF10" s="42" t="s">
        <v>190</v>
      </c>
      <c r="CG10" s="42" t="s">
        <v>190</v>
      </c>
      <c r="CH10" s="42" t="s">
        <v>190</v>
      </c>
      <c r="CI10" s="42" t="s">
        <v>190</v>
      </c>
      <c r="CJ10" s="42" t="s">
        <v>190</v>
      </c>
      <c r="CK10" s="42" t="s">
        <v>190</v>
      </c>
      <c r="CL10" s="42" t="s">
        <v>190</v>
      </c>
      <c r="CM10" s="42" t="s">
        <v>190</v>
      </c>
      <c r="CN10" s="42" t="s">
        <v>190</v>
      </c>
      <c r="CO10" s="42" t="s">
        <v>190</v>
      </c>
      <c r="CP10" s="42" t="s">
        <v>190</v>
      </c>
      <c r="CQ10" s="42" t="s">
        <v>190</v>
      </c>
      <c r="CR10" s="42" t="s">
        <v>190</v>
      </c>
      <c r="CS10" s="42" t="s">
        <v>190</v>
      </c>
      <c r="CT10" s="42" t="s">
        <v>190</v>
      </c>
      <c r="CU10" s="42" t="s">
        <v>190</v>
      </c>
      <c r="CV10" s="42" t="s">
        <v>190</v>
      </c>
      <c r="CW10" s="42" t="s">
        <v>190</v>
      </c>
      <c r="CX10" s="42" t="s">
        <v>190</v>
      </c>
      <c r="CY10" s="42" t="s">
        <v>190</v>
      </c>
      <c r="CZ10" s="42" t="s">
        <v>190</v>
      </c>
      <c r="DA10" s="42" t="s">
        <v>190</v>
      </c>
      <c r="DB10" s="42" t="s">
        <v>190</v>
      </c>
      <c r="DC10" s="42" t="s">
        <v>190</v>
      </c>
      <c r="DD10" s="42" t="s">
        <v>190</v>
      </c>
      <c r="DE10" s="42" t="s">
        <v>190</v>
      </c>
      <c r="DF10" s="42" t="s">
        <v>190</v>
      </c>
      <c r="DG10" s="42" t="s">
        <v>190</v>
      </c>
      <c r="DH10" s="42" t="s">
        <v>190</v>
      </c>
      <c r="DI10" s="42" t="s">
        <v>190</v>
      </c>
      <c r="DJ10" s="42" t="s">
        <v>190</v>
      </c>
      <c r="DK10" s="42" t="s">
        <v>190</v>
      </c>
      <c r="DL10" s="42" t="s">
        <v>190</v>
      </c>
      <c r="DM10" s="42" t="s">
        <v>190</v>
      </c>
      <c r="DN10" s="42" t="s">
        <v>190</v>
      </c>
      <c r="DO10" s="42" t="s">
        <v>190</v>
      </c>
      <c r="DP10" s="42" t="s">
        <v>190</v>
      </c>
      <c r="DQ10" s="42" t="s">
        <v>190</v>
      </c>
      <c r="DR10" s="42" t="s">
        <v>190</v>
      </c>
      <c r="DS10" s="42" t="s">
        <v>190</v>
      </c>
      <c r="DT10" s="42" t="s">
        <v>190</v>
      </c>
      <c r="DU10" s="42" t="s">
        <v>190</v>
      </c>
      <c r="DV10" s="42" t="s">
        <v>190</v>
      </c>
      <c r="DW10" s="42" t="s">
        <v>190</v>
      </c>
      <c r="DX10" s="42" t="s">
        <v>190</v>
      </c>
      <c r="DY10" s="42" t="s">
        <v>190</v>
      </c>
      <c r="DZ10" s="42" t="s">
        <v>190</v>
      </c>
      <c r="EA10" s="42" t="s">
        <v>190</v>
      </c>
      <c r="EB10" s="42" t="s">
        <v>190</v>
      </c>
      <c r="EC10" s="42" t="s">
        <v>190</v>
      </c>
      <c r="ED10" s="42" t="s">
        <v>190</v>
      </c>
      <c r="EE10" s="42" t="s">
        <v>190</v>
      </c>
      <c r="EF10" s="42" t="s">
        <v>190</v>
      </c>
      <c r="EG10" s="42" t="s">
        <v>190</v>
      </c>
      <c r="EH10" s="42" t="s">
        <v>190</v>
      </c>
      <c r="EI10" s="42" t="s">
        <v>190</v>
      </c>
      <c r="EJ10" s="42" t="s">
        <v>190</v>
      </c>
    </row>
    <row r="11" spans="2:140" s="9" customFormat="1">
      <c r="B11" s="38"/>
      <c r="E11" s="36"/>
      <c r="F11" s="40" t="s">
        <v>159</v>
      </c>
      <c r="G11" s="39">
        <v>17160</v>
      </c>
      <c r="H11" s="39" t="s">
        <v>190</v>
      </c>
      <c r="I11" s="39" t="s">
        <v>190</v>
      </c>
      <c r="J11" s="39" t="s">
        <v>190</v>
      </c>
      <c r="K11" s="39" t="s">
        <v>190</v>
      </c>
      <c r="L11" s="39" t="s">
        <v>190</v>
      </c>
      <c r="M11" s="39" t="s">
        <v>190</v>
      </c>
      <c r="N11" s="39" t="s">
        <v>190</v>
      </c>
      <c r="O11" s="39" t="s">
        <v>190</v>
      </c>
      <c r="P11" s="39" t="s">
        <v>190</v>
      </c>
      <c r="Q11" s="39" t="s">
        <v>190</v>
      </c>
      <c r="R11" s="39" t="s">
        <v>190</v>
      </c>
      <c r="S11" s="39" t="s">
        <v>190</v>
      </c>
      <c r="T11" s="39" t="s">
        <v>190</v>
      </c>
      <c r="U11" s="39" t="s">
        <v>190</v>
      </c>
      <c r="V11" s="39" t="s">
        <v>190</v>
      </c>
      <c r="W11" s="39" t="s">
        <v>190</v>
      </c>
      <c r="X11" s="39" t="s">
        <v>190</v>
      </c>
      <c r="Y11" s="39" t="s">
        <v>190</v>
      </c>
      <c r="Z11" s="39" t="s">
        <v>190</v>
      </c>
      <c r="AA11" s="39" t="s">
        <v>190</v>
      </c>
      <c r="AB11" s="39" t="s">
        <v>190</v>
      </c>
      <c r="AC11" s="39" t="s">
        <v>190</v>
      </c>
      <c r="AD11" s="39" t="s">
        <v>190</v>
      </c>
      <c r="AE11" s="39" t="s">
        <v>190</v>
      </c>
      <c r="AF11" s="39" t="s">
        <v>190</v>
      </c>
      <c r="AG11" s="39" t="s">
        <v>190</v>
      </c>
      <c r="AH11" s="39" t="s">
        <v>190</v>
      </c>
      <c r="AI11" s="39" t="s">
        <v>190</v>
      </c>
      <c r="AJ11" s="39" t="s">
        <v>190</v>
      </c>
      <c r="AK11" s="39" t="s">
        <v>190</v>
      </c>
      <c r="AL11" s="39" t="s">
        <v>190</v>
      </c>
      <c r="AM11" s="39" t="s">
        <v>190</v>
      </c>
      <c r="AN11" s="39" t="s">
        <v>190</v>
      </c>
      <c r="AO11" s="39" t="s">
        <v>190</v>
      </c>
      <c r="AP11" s="39" t="s">
        <v>190</v>
      </c>
      <c r="AQ11" s="39" t="s">
        <v>190</v>
      </c>
      <c r="AR11" s="39" t="s">
        <v>190</v>
      </c>
      <c r="AS11" s="39" t="s">
        <v>190</v>
      </c>
      <c r="AT11" s="39" t="s">
        <v>190</v>
      </c>
      <c r="AU11" s="39" t="s">
        <v>190</v>
      </c>
      <c r="AV11" s="39" t="s">
        <v>190</v>
      </c>
      <c r="AW11" s="39" t="s">
        <v>190</v>
      </c>
      <c r="AX11" s="39" t="s">
        <v>190</v>
      </c>
      <c r="AY11" s="39" t="s">
        <v>190</v>
      </c>
      <c r="AZ11" s="39" t="s">
        <v>190</v>
      </c>
      <c r="BA11" s="39" t="s">
        <v>190</v>
      </c>
      <c r="BB11" s="39" t="s">
        <v>190</v>
      </c>
      <c r="BC11" s="39" t="s">
        <v>190</v>
      </c>
      <c r="BD11" s="39" t="s">
        <v>190</v>
      </c>
      <c r="BE11" s="39" t="s">
        <v>190</v>
      </c>
      <c r="BF11" s="39" t="s">
        <v>190</v>
      </c>
      <c r="BG11" s="39" t="s">
        <v>190</v>
      </c>
      <c r="BH11" s="39" t="s">
        <v>190</v>
      </c>
      <c r="BI11" s="39" t="s">
        <v>190</v>
      </c>
      <c r="BJ11" s="39" t="s">
        <v>190</v>
      </c>
      <c r="BK11" s="39" t="s">
        <v>190</v>
      </c>
      <c r="BL11" s="39" t="s">
        <v>190</v>
      </c>
      <c r="BM11" s="39" t="s">
        <v>190</v>
      </c>
      <c r="BN11" s="39" t="s">
        <v>190</v>
      </c>
      <c r="BO11" s="39" t="s">
        <v>190</v>
      </c>
      <c r="BP11" s="39" t="s">
        <v>190</v>
      </c>
      <c r="BQ11" s="39" t="s">
        <v>190</v>
      </c>
      <c r="BR11" s="39" t="s">
        <v>190</v>
      </c>
      <c r="BS11" s="39" t="s">
        <v>190</v>
      </c>
      <c r="BT11" s="39" t="s">
        <v>190</v>
      </c>
      <c r="BU11" s="39" t="s">
        <v>190</v>
      </c>
      <c r="BV11" s="39" t="s">
        <v>190</v>
      </c>
      <c r="BW11" s="39" t="s">
        <v>190</v>
      </c>
      <c r="BX11" s="39" t="s">
        <v>190</v>
      </c>
      <c r="BY11" s="39" t="s">
        <v>190</v>
      </c>
      <c r="BZ11" s="39" t="s">
        <v>190</v>
      </c>
      <c r="CA11" s="39" t="s">
        <v>190</v>
      </c>
      <c r="CB11" s="39" t="s">
        <v>190</v>
      </c>
      <c r="CC11" s="39" t="s">
        <v>190</v>
      </c>
      <c r="CD11" s="39" t="s">
        <v>190</v>
      </c>
      <c r="CE11" s="39" t="s">
        <v>190</v>
      </c>
      <c r="CF11" s="39" t="s">
        <v>190</v>
      </c>
      <c r="CG11" s="39" t="s">
        <v>190</v>
      </c>
      <c r="CH11" s="39" t="s">
        <v>190</v>
      </c>
      <c r="CI11" s="39" t="s">
        <v>190</v>
      </c>
      <c r="CJ11" s="39" t="s">
        <v>190</v>
      </c>
      <c r="CK11" s="39" t="s">
        <v>190</v>
      </c>
      <c r="CL11" s="39" t="s">
        <v>190</v>
      </c>
      <c r="CM11" s="39" t="s">
        <v>190</v>
      </c>
      <c r="CN11" s="39" t="s">
        <v>190</v>
      </c>
      <c r="CO11" s="39" t="s">
        <v>190</v>
      </c>
      <c r="CP11" s="39" t="s">
        <v>190</v>
      </c>
      <c r="CQ11" s="39" t="s">
        <v>190</v>
      </c>
      <c r="CR11" s="39" t="s">
        <v>190</v>
      </c>
      <c r="CS11" s="39" t="s">
        <v>190</v>
      </c>
      <c r="CT11" s="39" t="s">
        <v>190</v>
      </c>
      <c r="CU11" s="39" t="s">
        <v>190</v>
      </c>
      <c r="CV11" s="39" t="s">
        <v>190</v>
      </c>
      <c r="CW11" s="39" t="s">
        <v>190</v>
      </c>
      <c r="CX11" s="39" t="s">
        <v>190</v>
      </c>
      <c r="CY11" s="39" t="s">
        <v>190</v>
      </c>
      <c r="CZ11" s="39" t="s">
        <v>190</v>
      </c>
      <c r="DA11" s="39" t="s">
        <v>190</v>
      </c>
      <c r="DB11" s="39" t="s">
        <v>190</v>
      </c>
      <c r="DC11" s="39" t="s">
        <v>190</v>
      </c>
      <c r="DD11" s="39" t="s">
        <v>190</v>
      </c>
      <c r="DE11" s="39" t="s">
        <v>190</v>
      </c>
      <c r="DF11" s="39" t="s">
        <v>190</v>
      </c>
      <c r="DG11" s="39" t="s">
        <v>190</v>
      </c>
      <c r="DH11" s="39" t="s">
        <v>190</v>
      </c>
      <c r="DI11" s="39" t="s">
        <v>190</v>
      </c>
      <c r="DJ11" s="39" t="s">
        <v>190</v>
      </c>
      <c r="DK11" s="39" t="s">
        <v>190</v>
      </c>
      <c r="DL11" s="39" t="s">
        <v>190</v>
      </c>
      <c r="DM11" s="39" t="s">
        <v>190</v>
      </c>
      <c r="DN11" s="39" t="s">
        <v>190</v>
      </c>
      <c r="DO11" s="39" t="s">
        <v>190</v>
      </c>
      <c r="DP11" s="39" t="s">
        <v>190</v>
      </c>
      <c r="DQ11" s="39" t="s">
        <v>190</v>
      </c>
      <c r="DR11" s="39" t="s">
        <v>190</v>
      </c>
      <c r="DS11" s="39" t="s">
        <v>190</v>
      </c>
      <c r="DT11" s="39" t="s">
        <v>190</v>
      </c>
      <c r="DU11" s="39" t="s">
        <v>190</v>
      </c>
      <c r="DV11" s="39" t="s">
        <v>190</v>
      </c>
      <c r="DW11" s="39" t="s">
        <v>190</v>
      </c>
      <c r="DX11" s="39" t="s">
        <v>190</v>
      </c>
      <c r="DY11" s="39" t="s">
        <v>190</v>
      </c>
      <c r="DZ11" s="39" t="s">
        <v>190</v>
      </c>
      <c r="EA11" s="39" t="s">
        <v>190</v>
      </c>
      <c r="EB11" s="39" t="s">
        <v>190</v>
      </c>
      <c r="EC11" s="39" t="s">
        <v>190</v>
      </c>
      <c r="ED11" s="39" t="s">
        <v>190</v>
      </c>
      <c r="EE11" s="39" t="s">
        <v>190</v>
      </c>
      <c r="EF11" s="39" t="s">
        <v>190</v>
      </c>
      <c r="EG11" s="39" t="s">
        <v>190</v>
      </c>
      <c r="EH11" s="39" t="s">
        <v>190</v>
      </c>
      <c r="EI11" s="39" t="s">
        <v>190</v>
      </c>
      <c r="EJ11" s="39" t="s">
        <v>190</v>
      </c>
    </row>
    <row r="12" spans="2:140" s="9" customFormat="1">
      <c r="B12" s="38"/>
      <c r="E12" s="36"/>
      <c r="F12" s="40" t="s">
        <v>134</v>
      </c>
      <c r="G12" s="39">
        <v>19532</v>
      </c>
      <c r="H12" s="39" t="s">
        <v>190</v>
      </c>
      <c r="I12" s="39" t="s">
        <v>190</v>
      </c>
      <c r="J12" s="39" t="s">
        <v>190</v>
      </c>
      <c r="K12" s="39" t="s">
        <v>190</v>
      </c>
      <c r="L12" s="39" t="s">
        <v>190</v>
      </c>
      <c r="M12" s="39" t="s">
        <v>190</v>
      </c>
      <c r="N12" s="39" t="s">
        <v>190</v>
      </c>
      <c r="O12" s="39" t="s">
        <v>190</v>
      </c>
      <c r="P12" s="39" t="s">
        <v>190</v>
      </c>
      <c r="Q12" s="39" t="s">
        <v>190</v>
      </c>
      <c r="R12" s="39" t="s">
        <v>190</v>
      </c>
      <c r="S12" s="39" t="s">
        <v>190</v>
      </c>
      <c r="T12" s="39" t="s">
        <v>190</v>
      </c>
      <c r="U12" s="39" t="s">
        <v>190</v>
      </c>
      <c r="V12" s="39" t="s">
        <v>190</v>
      </c>
      <c r="W12" s="39" t="s">
        <v>190</v>
      </c>
      <c r="X12" s="39" t="s">
        <v>190</v>
      </c>
      <c r="Y12" s="39" t="s">
        <v>190</v>
      </c>
      <c r="Z12" s="39" t="s">
        <v>190</v>
      </c>
      <c r="AA12" s="39" t="s">
        <v>190</v>
      </c>
      <c r="AB12" s="39" t="s">
        <v>190</v>
      </c>
      <c r="AC12" s="39" t="s">
        <v>190</v>
      </c>
      <c r="AD12" s="39" t="s">
        <v>190</v>
      </c>
      <c r="AE12" s="39" t="s">
        <v>190</v>
      </c>
      <c r="AF12" s="39" t="s">
        <v>190</v>
      </c>
      <c r="AG12" s="39" t="s">
        <v>190</v>
      </c>
      <c r="AH12" s="39" t="s">
        <v>190</v>
      </c>
      <c r="AI12" s="39" t="s">
        <v>190</v>
      </c>
      <c r="AJ12" s="39" t="s">
        <v>190</v>
      </c>
      <c r="AK12" s="39" t="s">
        <v>190</v>
      </c>
      <c r="AL12" s="39" t="s">
        <v>190</v>
      </c>
      <c r="AM12" s="39" t="s">
        <v>190</v>
      </c>
      <c r="AN12" s="39" t="s">
        <v>190</v>
      </c>
      <c r="AO12" s="39" t="s">
        <v>190</v>
      </c>
      <c r="AP12" s="39" t="s">
        <v>190</v>
      </c>
      <c r="AQ12" s="39" t="s">
        <v>190</v>
      </c>
      <c r="AR12" s="39" t="s">
        <v>190</v>
      </c>
      <c r="AS12" s="39" t="s">
        <v>190</v>
      </c>
      <c r="AT12" s="39" t="s">
        <v>190</v>
      </c>
      <c r="AU12" s="39" t="s">
        <v>190</v>
      </c>
      <c r="AV12" s="39" t="s">
        <v>190</v>
      </c>
      <c r="AW12" s="39" t="s">
        <v>190</v>
      </c>
      <c r="AX12" s="39" t="s">
        <v>190</v>
      </c>
      <c r="AY12" s="39" t="s">
        <v>190</v>
      </c>
      <c r="AZ12" s="39" t="s">
        <v>190</v>
      </c>
      <c r="BA12" s="39" t="s">
        <v>190</v>
      </c>
      <c r="BB12" s="39" t="s">
        <v>190</v>
      </c>
      <c r="BC12" s="39" t="s">
        <v>190</v>
      </c>
      <c r="BD12" s="39" t="s">
        <v>190</v>
      </c>
      <c r="BE12" s="39" t="s">
        <v>190</v>
      </c>
      <c r="BF12" s="39" t="s">
        <v>190</v>
      </c>
      <c r="BG12" s="39" t="s">
        <v>190</v>
      </c>
      <c r="BH12" s="39" t="s">
        <v>190</v>
      </c>
      <c r="BI12" s="39" t="s">
        <v>190</v>
      </c>
      <c r="BJ12" s="39" t="s">
        <v>190</v>
      </c>
      <c r="BK12" s="39" t="s">
        <v>190</v>
      </c>
      <c r="BL12" s="39" t="s">
        <v>190</v>
      </c>
      <c r="BM12" s="39" t="s">
        <v>190</v>
      </c>
      <c r="BN12" s="39" t="s">
        <v>190</v>
      </c>
      <c r="BO12" s="39" t="s">
        <v>190</v>
      </c>
      <c r="BP12" s="39" t="s">
        <v>190</v>
      </c>
      <c r="BQ12" s="39" t="s">
        <v>190</v>
      </c>
      <c r="BR12" s="39" t="s">
        <v>190</v>
      </c>
      <c r="BS12" s="39" t="s">
        <v>190</v>
      </c>
      <c r="BT12" s="39" t="s">
        <v>190</v>
      </c>
      <c r="BU12" s="39" t="s">
        <v>190</v>
      </c>
      <c r="BV12" s="39" t="s">
        <v>190</v>
      </c>
      <c r="BW12" s="39" t="s">
        <v>190</v>
      </c>
      <c r="BX12" s="39" t="s">
        <v>190</v>
      </c>
      <c r="BY12" s="39" t="s">
        <v>190</v>
      </c>
      <c r="BZ12" s="39" t="s">
        <v>190</v>
      </c>
      <c r="CA12" s="39" t="s">
        <v>190</v>
      </c>
      <c r="CB12" s="39" t="s">
        <v>190</v>
      </c>
      <c r="CC12" s="39" t="s">
        <v>190</v>
      </c>
      <c r="CD12" s="39" t="s">
        <v>190</v>
      </c>
      <c r="CE12" s="39" t="s">
        <v>190</v>
      </c>
      <c r="CF12" s="39" t="s">
        <v>190</v>
      </c>
      <c r="CG12" s="39" t="s">
        <v>190</v>
      </c>
      <c r="CH12" s="39" t="s">
        <v>190</v>
      </c>
      <c r="CI12" s="39" t="s">
        <v>190</v>
      </c>
      <c r="CJ12" s="39" t="s">
        <v>190</v>
      </c>
      <c r="CK12" s="39" t="s">
        <v>190</v>
      </c>
      <c r="CL12" s="39" t="s">
        <v>190</v>
      </c>
      <c r="CM12" s="39" t="s">
        <v>190</v>
      </c>
      <c r="CN12" s="39" t="s">
        <v>190</v>
      </c>
      <c r="CO12" s="39" t="s">
        <v>190</v>
      </c>
      <c r="CP12" s="39" t="s">
        <v>190</v>
      </c>
      <c r="CQ12" s="39" t="s">
        <v>190</v>
      </c>
      <c r="CR12" s="39" t="s">
        <v>190</v>
      </c>
      <c r="CS12" s="39" t="s">
        <v>190</v>
      </c>
      <c r="CT12" s="39" t="s">
        <v>190</v>
      </c>
      <c r="CU12" s="39" t="s">
        <v>190</v>
      </c>
      <c r="CV12" s="39" t="s">
        <v>190</v>
      </c>
      <c r="CW12" s="39" t="s">
        <v>190</v>
      </c>
      <c r="CX12" s="39" t="s">
        <v>190</v>
      </c>
      <c r="CY12" s="39" t="s">
        <v>190</v>
      </c>
      <c r="CZ12" s="39" t="s">
        <v>190</v>
      </c>
      <c r="DA12" s="39" t="s">
        <v>190</v>
      </c>
      <c r="DB12" s="39" t="s">
        <v>190</v>
      </c>
      <c r="DC12" s="39" t="s">
        <v>190</v>
      </c>
      <c r="DD12" s="39" t="s">
        <v>190</v>
      </c>
      <c r="DE12" s="39" t="s">
        <v>190</v>
      </c>
      <c r="DF12" s="39" t="s">
        <v>190</v>
      </c>
      <c r="DG12" s="39" t="s">
        <v>190</v>
      </c>
      <c r="DH12" s="39" t="s">
        <v>190</v>
      </c>
      <c r="DI12" s="39" t="s">
        <v>190</v>
      </c>
      <c r="DJ12" s="39" t="s">
        <v>190</v>
      </c>
      <c r="DK12" s="39" t="s">
        <v>190</v>
      </c>
      <c r="DL12" s="39" t="s">
        <v>190</v>
      </c>
      <c r="DM12" s="39" t="s">
        <v>190</v>
      </c>
      <c r="DN12" s="39" t="s">
        <v>190</v>
      </c>
      <c r="DO12" s="39" t="s">
        <v>190</v>
      </c>
      <c r="DP12" s="39" t="s">
        <v>190</v>
      </c>
      <c r="DQ12" s="39" t="s">
        <v>190</v>
      </c>
      <c r="DR12" s="39" t="s">
        <v>190</v>
      </c>
      <c r="DS12" s="39" t="s">
        <v>190</v>
      </c>
      <c r="DT12" s="39" t="s">
        <v>190</v>
      </c>
      <c r="DU12" s="39" t="s">
        <v>190</v>
      </c>
      <c r="DV12" s="39" t="s">
        <v>190</v>
      </c>
      <c r="DW12" s="39" t="s">
        <v>190</v>
      </c>
      <c r="DX12" s="39" t="s">
        <v>190</v>
      </c>
      <c r="DY12" s="39" t="s">
        <v>190</v>
      </c>
      <c r="DZ12" s="39" t="s">
        <v>190</v>
      </c>
      <c r="EA12" s="39" t="s">
        <v>190</v>
      </c>
      <c r="EB12" s="39" t="s">
        <v>190</v>
      </c>
      <c r="EC12" s="39" t="s">
        <v>190</v>
      </c>
      <c r="ED12" s="39" t="s">
        <v>190</v>
      </c>
      <c r="EE12" s="39" t="s">
        <v>190</v>
      </c>
      <c r="EF12" s="39" t="s">
        <v>190</v>
      </c>
      <c r="EG12" s="39" t="s">
        <v>190</v>
      </c>
      <c r="EH12" s="39" t="s">
        <v>190</v>
      </c>
      <c r="EI12" s="39" t="s">
        <v>190</v>
      </c>
      <c r="EJ12" s="39" t="s">
        <v>190</v>
      </c>
    </row>
    <row r="13" spans="2:140" s="9" customFormat="1">
      <c r="B13" s="38"/>
      <c r="C13" s="9">
        <v>14</v>
      </c>
      <c r="D13" s="9" t="s">
        <v>187</v>
      </c>
      <c r="E13" s="36">
        <v>1925</v>
      </c>
      <c r="F13" s="37" t="s">
        <v>184</v>
      </c>
      <c r="G13" s="39">
        <v>36625</v>
      </c>
      <c r="H13" s="39" t="s">
        <v>190</v>
      </c>
      <c r="I13" s="39" t="s">
        <v>190</v>
      </c>
      <c r="J13" s="39" t="s">
        <v>190</v>
      </c>
      <c r="K13" s="39" t="s">
        <v>190</v>
      </c>
      <c r="L13" s="39" t="s">
        <v>190</v>
      </c>
      <c r="M13" s="39" t="s">
        <v>190</v>
      </c>
      <c r="N13" s="39" t="s">
        <v>190</v>
      </c>
      <c r="O13" s="39" t="s">
        <v>190</v>
      </c>
      <c r="P13" s="39" t="s">
        <v>190</v>
      </c>
      <c r="Q13" s="39" t="s">
        <v>190</v>
      </c>
      <c r="R13" s="39" t="s">
        <v>190</v>
      </c>
      <c r="S13" s="39" t="s">
        <v>190</v>
      </c>
      <c r="T13" s="39" t="s">
        <v>190</v>
      </c>
      <c r="U13" s="39" t="s">
        <v>190</v>
      </c>
      <c r="V13" s="39" t="s">
        <v>190</v>
      </c>
      <c r="W13" s="39" t="s">
        <v>190</v>
      </c>
      <c r="X13" s="39" t="s">
        <v>190</v>
      </c>
      <c r="Y13" s="39" t="s">
        <v>190</v>
      </c>
      <c r="Z13" s="39" t="s">
        <v>190</v>
      </c>
      <c r="AA13" s="39" t="s">
        <v>190</v>
      </c>
      <c r="AB13" s="39" t="s">
        <v>190</v>
      </c>
      <c r="AC13" s="39" t="s">
        <v>190</v>
      </c>
      <c r="AD13" s="39" t="s">
        <v>190</v>
      </c>
      <c r="AE13" s="39" t="s">
        <v>190</v>
      </c>
      <c r="AF13" s="39" t="s">
        <v>190</v>
      </c>
      <c r="AG13" s="39" t="s">
        <v>190</v>
      </c>
      <c r="AH13" s="39" t="s">
        <v>190</v>
      </c>
      <c r="AI13" s="39" t="s">
        <v>190</v>
      </c>
      <c r="AJ13" s="39" t="s">
        <v>190</v>
      </c>
      <c r="AK13" s="39" t="s">
        <v>190</v>
      </c>
      <c r="AL13" s="39" t="s">
        <v>190</v>
      </c>
      <c r="AM13" s="39" t="s">
        <v>190</v>
      </c>
      <c r="AN13" s="39" t="s">
        <v>190</v>
      </c>
      <c r="AO13" s="39" t="s">
        <v>190</v>
      </c>
      <c r="AP13" s="39" t="s">
        <v>190</v>
      </c>
      <c r="AQ13" s="39" t="s">
        <v>190</v>
      </c>
      <c r="AR13" s="39" t="s">
        <v>190</v>
      </c>
      <c r="AS13" s="39" t="s">
        <v>190</v>
      </c>
      <c r="AT13" s="39" t="s">
        <v>190</v>
      </c>
      <c r="AU13" s="39" t="s">
        <v>190</v>
      </c>
      <c r="AV13" s="39" t="s">
        <v>190</v>
      </c>
      <c r="AW13" s="39" t="s">
        <v>190</v>
      </c>
      <c r="AX13" s="39" t="s">
        <v>190</v>
      </c>
      <c r="AY13" s="39" t="s">
        <v>190</v>
      </c>
      <c r="AZ13" s="39" t="s">
        <v>190</v>
      </c>
      <c r="BA13" s="39" t="s">
        <v>190</v>
      </c>
      <c r="BB13" s="39" t="s">
        <v>190</v>
      </c>
      <c r="BC13" s="39" t="s">
        <v>190</v>
      </c>
      <c r="BD13" s="39" t="s">
        <v>190</v>
      </c>
      <c r="BE13" s="39" t="s">
        <v>190</v>
      </c>
      <c r="BF13" s="39" t="s">
        <v>190</v>
      </c>
      <c r="BG13" s="39" t="s">
        <v>190</v>
      </c>
      <c r="BH13" s="39" t="s">
        <v>190</v>
      </c>
      <c r="BI13" s="39" t="s">
        <v>190</v>
      </c>
      <c r="BJ13" s="39" t="s">
        <v>190</v>
      </c>
      <c r="BK13" s="39" t="s">
        <v>190</v>
      </c>
      <c r="BL13" s="39" t="s">
        <v>190</v>
      </c>
      <c r="BM13" s="39" t="s">
        <v>190</v>
      </c>
      <c r="BN13" s="39" t="s">
        <v>190</v>
      </c>
      <c r="BO13" s="39" t="s">
        <v>190</v>
      </c>
      <c r="BP13" s="39" t="s">
        <v>190</v>
      </c>
      <c r="BQ13" s="39" t="s">
        <v>190</v>
      </c>
      <c r="BR13" s="39" t="s">
        <v>190</v>
      </c>
      <c r="BS13" s="39" t="s">
        <v>190</v>
      </c>
      <c r="BT13" s="39" t="s">
        <v>190</v>
      </c>
      <c r="BU13" s="39" t="s">
        <v>190</v>
      </c>
      <c r="BV13" s="39" t="s">
        <v>190</v>
      </c>
      <c r="BW13" s="39" t="s">
        <v>190</v>
      </c>
      <c r="BX13" s="39" t="s">
        <v>190</v>
      </c>
      <c r="BY13" s="39" t="s">
        <v>190</v>
      </c>
      <c r="BZ13" s="39" t="s">
        <v>190</v>
      </c>
      <c r="CA13" s="39" t="s">
        <v>190</v>
      </c>
      <c r="CB13" s="39" t="s">
        <v>190</v>
      </c>
      <c r="CC13" s="39" t="s">
        <v>190</v>
      </c>
      <c r="CD13" s="39" t="s">
        <v>190</v>
      </c>
      <c r="CE13" s="39" t="s">
        <v>190</v>
      </c>
      <c r="CF13" s="39" t="s">
        <v>190</v>
      </c>
      <c r="CG13" s="39" t="s">
        <v>190</v>
      </c>
      <c r="CH13" s="39" t="s">
        <v>190</v>
      </c>
      <c r="CI13" s="39" t="s">
        <v>190</v>
      </c>
      <c r="CJ13" s="39" t="s">
        <v>190</v>
      </c>
      <c r="CK13" s="39" t="s">
        <v>190</v>
      </c>
      <c r="CL13" s="39" t="s">
        <v>190</v>
      </c>
      <c r="CM13" s="39" t="s">
        <v>190</v>
      </c>
      <c r="CN13" s="39" t="s">
        <v>190</v>
      </c>
      <c r="CO13" s="39" t="s">
        <v>190</v>
      </c>
      <c r="CP13" s="39" t="s">
        <v>190</v>
      </c>
      <c r="CQ13" s="39" t="s">
        <v>190</v>
      </c>
      <c r="CR13" s="39" t="s">
        <v>190</v>
      </c>
      <c r="CS13" s="39" t="s">
        <v>190</v>
      </c>
      <c r="CT13" s="39" t="s">
        <v>190</v>
      </c>
      <c r="CU13" s="39" t="s">
        <v>190</v>
      </c>
      <c r="CV13" s="39" t="s">
        <v>190</v>
      </c>
      <c r="CW13" s="39" t="s">
        <v>190</v>
      </c>
      <c r="CX13" s="39" t="s">
        <v>190</v>
      </c>
      <c r="CY13" s="39" t="s">
        <v>190</v>
      </c>
      <c r="CZ13" s="39" t="s">
        <v>190</v>
      </c>
      <c r="DA13" s="39" t="s">
        <v>190</v>
      </c>
      <c r="DB13" s="39" t="s">
        <v>190</v>
      </c>
      <c r="DC13" s="39" t="s">
        <v>190</v>
      </c>
      <c r="DD13" s="39" t="s">
        <v>190</v>
      </c>
      <c r="DE13" s="39" t="s">
        <v>190</v>
      </c>
      <c r="DF13" s="39" t="s">
        <v>190</v>
      </c>
      <c r="DG13" s="39" t="s">
        <v>190</v>
      </c>
      <c r="DH13" s="39" t="s">
        <v>190</v>
      </c>
      <c r="DI13" s="39" t="s">
        <v>190</v>
      </c>
      <c r="DJ13" s="39" t="s">
        <v>190</v>
      </c>
      <c r="DK13" s="39" t="s">
        <v>190</v>
      </c>
      <c r="DL13" s="39" t="s">
        <v>190</v>
      </c>
      <c r="DM13" s="39" t="s">
        <v>190</v>
      </c>
      <c r="DN13" s="39" t="s">
        <v>190</v>
      </c>
      <c r="DO13" s="39" t="s">
        <v>190</v>
      </c>
      <c r="DP13" s="39" t="s">
        <v>190</v>
      </c>
      <c r="DQ13" s="39" t="s">
        <v>190</v>
      </c>
      <c r="DR13" s="39" t="s">
        <v>190</v>
      </c>
      <c r="DS13" s="39" t="s">
        <v>190</v>
      </c>
      <c r="DT13" s="39" t="s">
        <v>190</v>
      </c>
      <c r="DU13" s="39" t="s">
        <v>190</v>
      </c>
      <c r="DV13" s="39" t="s">
        <v>190</v>
      </c>
      <c r="DW13" s="39" t="s">
        <v>190</v>
      </c>
      <c r="DX13" s="39" t="s">
        <v>190</v>
      </c>
      <c r="DY13" s="39" t="s">
        <v>190</v>
      </c>
      <c r="DZ13" s="39" t="s">
        <v>190</v>
      </c>
      <c r="EA13" s="39" t="s">
        <v>190</v>
      </c>
      <c r="EB13" s="39" t="s">
        <v>190</v>
      </c>
      <c r="EC13" s="39" t="s">
        <v>190</v>
      </c>
      <c r="ED13" s="39" t="s">
        <v>190</v>
      </c>
      <c r="EE13" s="39" t="s">
        <v>190</v>
      </c>
      <c r="EF13" s="39" t="s">
        <v>190</v>
      </c>
      <c r="EG13" s="39" t="s">
        <v>190</v>
      </c>
      <c r="EH13" s="39" t="s">
        <v>190</v>
      </c>
      <c r="EI13" s="39" t="s">
        <v>190</v>
      </c>
      <c r="EJ13" s="39" t="s">
        <v>190</v>
      </c>
    </row>
    <row r="14" spans="2:140" s="9" customFormat="1">
      <c r="B14" s="38"/>
      <c r="E14" s="36"/>
      <c r="F14" s="40" t="s">
        <v>159</v>
      </c>
      <c r="G14" s="39">
        <v>17345</v>
      </c>
      <c r="H14" s="39" t="s">
        <v>190</v>
      </c>
      <c r="I14" s="39" t="s">
        <v>190</v>
      </c>
      <c r="J14" s="39" t="s">
        <v>190</v>
      </c>
      <c r="K14" s="39" t="s">
        <v>190</v>
      </c>
      <c r="L14" s="39" t="s">
        <v>190</v>
      </c>
      <c r="M14" s="39" t="s">
        <v>190</v>
      </c>
      <c r="N14" s="39" t="s">
        <v>190</v>
      </c>
      <c r="O14" s="39" t="s">
        <v>190</v>
      </c>
      <c r="P14" s="39" t="s">
        <v>190</v>
      </c>
      <c r="Q14" s="39" t="s">
        <v>190</v>
      </c>
      <c r="R14" s="39" t="s">
        <v>190</v>
      </c>
      <c r="S14" s="39" t="s">
        <v>190</v>
      </c>
      <c r="T14" s="39" t="s">
        <v>190</v>
      </c>
      <c r="U14" s="39" t="s">
        <v>190</v>
      </c>
      <c r="V14" s="39" t="s">
        <v>190</v>
      </c>
      <c r="W14" s="39" t="s">
        <v>190</v>
      </c>
      <c r="X14" s="39" t="s">
        <v>190</v>
      </c>
      <c r="Y14" s="39" t="s">
        <v>190</v>
      </c>
      <c r="Z14" s="39" t="s">
        <v>190</v>
      </c>
      <c r="AA14" s="39" t="s">
        <v>190</v>
      </c>
      <c r="AB14" s="39" t="s">
        <v>190</v>
      </c>
      <c r="AC14" s="39" t="s">
        <v>190</v>
      </c>
      <c r="AD14" s="39" t="s">
        <v>190</v>
      </c>
      <c r="AE14" s="39" t="s">
        <v>190</v>
      </c>
      <c r="AF14" s="39" t="s">
        <v>190</v>
      </c>
      <c r="AG14" s="39" t="s">
        <v>190</v>
      </c>
      <c r="AH14" s="39" t="s">
        <v>190</v>
      </c>
      <c r="AI14" s="39" t="s">
        <v>190</v>
      </c>
      <c r="AJ14" s="39" t="s">
        <v>190</v>
      </c>
      <c r="AK14" s="39" t="s">
        <v>190</v>
      </c>
      <c r="AL14" s="39" t="s">
        <v>190</v>
      </c>
      <c r="AM14" s="39" t="s">
        <v>190</v>
      </c>
      <c r="AN14" s="39" t="s">
        <v>190</v>
      </c>
      <c r="AO14" s="39" t="s">
        <v>190</v>
      </c>
      <c r="AP14" s="39" t="s">
        <v>190</v>
      </c>
      <c r="AQ14" s="39" t="s">
        <v>190</v>
      </c>
      <c r="AR14" s="39" t="s">
        <v>190</v>
      </c>
      <c r="AS14" s="39" t="s">
        <v>190</v>
      </c>
      <c r="AT14" s="39" t="s">
        <v>190</v>
      </c>
      <c r="AU14" s="39" t="s">
        <v>190</v>
      </c>
      <c r="AV14" s="39" t="s">
        <v>190</v>
      </c>
      <c r="AW14" s="39" t="s">
        <v>190</v>
      </c>
      <c r="AX14" s="39" t="s">
        <v>190</v>
      </c>
      <c r="AY14" s="39" t="s">
        <v>190</v>
      </c>
      <c r="AZ14" s="39" t="s">
        <v>190</v>
      </c>
      <c r="BA14" s="39" t="s">
        <v>190</v>
      </c>
      <c r="BB14" s="39" t="s">
        <v>190</v>
      </c>
      <c r="BC14" s="39" t="s">
        <v>190</v>
      </c>
      <c r="BD14" s="39" t="s">
        <v>190</v>
      </c>
      <c r="BE14" s="39" t="s">
        <v>190</v>
      </c>
      <c r="BF14" s="39" t="s">
        <v>190</v>
      </c>
      <c r="BG14" s="39" t="s">
        <v>190</v>
      </c>
      <c r="BH14" s="39" t="s">
        <v>190</v>
      </c>
      <c r="BI14" s="39" t="s">
        <v>190</v>
      </c>
      <c r="BJ14" s="39" t="s">
        <v>190</v>
      </c>
      <c r="BK14" s="39" t="s">
        <v>190</v>
      </c>
      <c r="BL14" s="39" t="s">
        <v>190</v>
      </c>
      <c r="BM14" s="39" t="s">
        <v>190</v>
      </c>
      <c r="BN14" s="39" t="s">
        <v>190</v>
      </c>
      <c r="BO14" s="39" t="s">
        <v>190</v>
      </c>
      <c r="BP14" s="39" t="s">
        <v>190</v>
      </c>
      <c r="BQ14" s="39" t="s">
        <v>190</v>
      </c>
      <c r="BR14" s="39" t="s">
        <v>190</v>
      </c>
      <c r="BS14" s="39" t="s">
        <v>190</v>
      </c>
      <c r="BT14" s="39" t="s">
        <v>190</v>
      </c>
      <c r="BU14" s="39" t="s">
        <v>190</v>
      </c>
      <c r="BV14" s="39" t="s">
        <v>190</v>
      </c>
      <c r="BW14" s="39" t="s">
        <v>190</v>
      </c>
      <c r="BX14" s="39" t="s">
        <v>190</v>
      </c>
      <c r="BY14" s="39" t="s">
        <v>190</v>
      </c>
      <c r="BZ14" s="39" t="s">
        <v>190</v>
      </c>
      <c r="CA14" s="39" t="s">
        <v>190</v>
      </c>
      <c r="CB14" s="39" t="s">
        <v>190</v>
      </c>
      <c r="CC14" s="39" t="s">
        <v>190</v>
      </c>
      <c r="CD14" s="39" t="s">
        <v>190</v>
      </c>
      <c r="CE14" s="39" t="s">
        <v>190</v>
      </c>
      <c r="CF14" s="39" t="s">
        <v>190</v>
      </c>
      <c r="CG14" s="39" t="s">
        <v>190</v>
      </c>
      <c r="CH14" s="39" t="s">
        <v>190</v>
      </c>
      <c r="CI14" s="39" t="s">
        <v>190</v>
      </c>
      <c r="CJ14" s="39" t="s">
        <v>190</v>
      </c>
      <c r="CK14" s="39" t="s">
        <v>190</v>
      </c>
      <c r="CL14" s="39" t="s">
        <v>190</v>
      </c>
      <c r="CM14" s="39" t="s">
        <v>190</v>
      </c>
      <c r="CN14" s="39" t="s">
        <v>190</v>
      </c>
      <c r="CO14" s="39" t="s">
        <v>190</v>
      </c>
      <c r="CP14" s="39" t="s">
        <v>190</v>
      </c>
      <c r="CQ14" s="39" t="s">
        <v>190</v>
      </c>
      <c r="CR14" s="39" t="s">
        <v>190</v>
      </c>
      <c r="CS14" s="39" t="s">
        <v>190</v>
      </c>
      <c r="CT14" s="39" t="s">
        <v>190</v>
      </c>
      <c r="CU14" s="39" t="s">
        <v>190</v>
      </c>
      <c r="CV14" s="39" t="s">
        <v>190</v>
      </c>
      <c r="CW14" s="39" t="s">
        <v>190</v>
      </c>
      <c r="CX14" s="39" t="s">
        <v>190</v>
      </c>
      <c r="CY14" s="39" t="s">
        <v>190</v>
      </c>
      <c r="CZ14" s="39" t="s">
        <v>190</v>
      </c>
      <c r="DA14" s="39" t="s">
        <v>190</v>
      </c>
      <c r="DB14" s="39" t="s">
        <v>190</v>
      </c>
      <c r="DC14" s="39" t="s">
        <v>190</v>
      </c>
      <c r="DD14" s="39" t="s">
        <v>190</v>
      </c>
      <c r="DE14" s="39" t="s">
        <v>190</v>
      </c>
      <c r="DF14" s="39" t="s">
        <v>190</v>
      </c>
      <c r="DG14" s="39" t="s">
        <v>190</v>
      </c>
      <c r="DH14" s="39" t="s">
        <v>190</v>
      </c>
      <c r="DI14" s="39" t="s">
        <v>190</v>
      </c>
      <c r="DJ14" s="39" t="s">
        <v>190</v>
      </c>
      <c r="DK14" s="39" t="s">
        <v>190</v>
      </c>
      <c r="DL14" s="39" t="s">
        <v>190</v>
      </c>
      <c r="DM14" s="39" t="s">
        <v>190</v>
      </c>
      <c r="DN14" s="39" t="s">
        <v>190</v>
      </c>
      <c r="DO14" s="39" t="s">
        <v>190</v>
      </c>
      <c r="DP14" s="39" t="s">
        <v>190</v>
      </c>
      <c r="DQ14" s="39" t="s">
        <v>190</v>
      </c>
      <c r="DR14" s="39" t="s">
        <v>190</v>
      </c>
      <c r="DS14" s="39" t="s">
        <v>190</v>
      </c>
      <c r="DT14" s="39" t="s">
        <v>190</v>
      </c>
      <c r="DU14" s="39" t="s">
        <v>190</v>
      </c>
      <c r="DV14" s="39" t="s">
        <v>190</v>
      </c>
      <c r="DW14" s="39" t="s">
        <v>190</v>
      </c>
      <c r="DX14" s="39" t="s">
        <v>190</v>
      </c>
      <c r="DY14" s="39" t="s">
        <v>190</v>
      </c>
      <c r="DZ14" s="39" t="s">
        <v>190</v>
      </c>
      <c r="EA14" s="39" t="s">
        <v>190</v>
      </c>
      <c r="EB14" s="39" t="s">
        <v>190</v>
      </c>
      <c r="EC14" s="39" t="s">
        <v>190</v>
      </c>
      <c r="ED14" s="39" t="s">
        <v>190</v>
      </c>
      <c r="EE14" s="39" t="s">
        <v>190</v>
      </c>
      <c r="EF14" s="39" t="s">
        <v>190</v>
      </c>
      <c r="EG14" s="39" t="s">
        <v>190</v>
      </c>
      <c r="EH14" s="39" t="s">
        <v>190</v>
      </c>
      <c r="EI14" s="39" t="s">
        <v>190</v>
      </c>
      <c r="EJ14" s="39" t="s">
        <v>190</v>
      </c>
    </row>
    <row r="15" spans="2:140" s="9" customFormat="1">
      <c r="B15" s="38"/>
      <c r="E15" s="36"/>
      <c r="F15" s="40" t="s">
        <v>134</v>
      </c>
      <c r="G15" s="39">
        <v>19280</v>
      </c>
      <c r="H15" s="39" t="s">
        <v>190</v>
      </c>
      <c r="I15" s="39" t="s">
        <v>190</v>
      </c>
      <c r="J15" s="39" t="s">
        <v>190</v>
      </c>
      <c r="K15" s="39" t="s">
        <v>190</v>
      </c>
      <c r="L15" s="39" t="s">
        <v>190</v>
      </c>
      <c r="M15" s="39" t="s">
        <v>190</v>
      </c>
      <c r="N15" s="39" t="s">
        <v>190</v>
      </c>
      <c r="O15" s="39" t="s">
        <v>190</v>
      </c>
      <c r="P15" s="39" t="s">
        <v>190</v>
      </c>
      <c r="Q15" s="39" t="s">
        <v>190</v>
      </c>
      <c r="R15" s="39" t="s">
        <v>190</v>
      </c>
      <c r="S15" s="39" t="s">
        <v>190</v>
      </c>
      <c r="T15" s="39" t="s">
        <v>190</v>
      </c>
      <c r="U15" s="39" t="s">
        <v>190</v>
      </c>
      <c r="V15" s="39" t="s">
        <v>190</v>
      </c>
      <c r="W15" s="39" t="s">
        <v>190</v>
      </c>
      <c r="X15" s="39" t="s">
        <v>190</v>
      </c>
      <c r="Y15" s="39" t="s">
        <v>190</v>
      </c>
      <c r="Z15" s="39" t="s">
        <v>190</v>
      </c>
      <c r="AA15" s="39" t="s">
        <v>190</v>
      </c>
      <c r="AB15" s="39" t="s">
        <v>190</v>
      </c>
      <c r="AC15" s="39" t="s">
        <v>190</v>
      </c>
      <c r="AD15" s="39" t="s">
        <v>190</v>
      </c>
      <c r="AE15" s="39" t="s">
        <v>190</v>
      </c>
      <c r="AF15" s="39" t="s">
        <v>190</v>
      </c>
      <c r="AG15" s="39" t="s">
        <v>190</v>
      </c>
      <c r="AH15" s="39" t="s">
        <v>190</v>
      </c>
      <c r="AI15" s="39" t="s">
        <v>190</v>
      </c>
      <c r="AJ15" s="39" t="s">
        <v>190</v>
      </c>
      <c r="AK15" s="39" t="s">
        <v>190</v>
      </c>
      <c r="AL15" s="39" t="s">
        <v>190</v>
      </c>
      <c r="AM15" s="39" t="s">
        <v>190</v>
      </c>
      <c r="AN15" s="39" t="s">
        <v>190</v>
      </c>
      <c r="AO15" s="39" t="s">
        <v>190</v>
      </c>
      <c r="AP15" s="39" t="s">
        <v>190</v>
      </c>
      <c r="AQ15" s="39" t="s">
        <v>190</v>
      </c>
      <c r="AR15" s="39" t="s">
        <v>190</v>
      </c>
      <c r="AS15" s="39" t="s">
        <v>190</v>
      </c>
      <c r="AT15" s="39" t="s">
        <v>190</v>
      </c>
      <c r="AU15" s="39" t="s">
        <v>190</v>
      </c>
      <c r="AV15" s="39" t="s">
        <v>190</v>
      </c>
      <c r="AW15" s="39" t="s">
        <v>190</v>
      </c>
      <c r="AX15" s="39" t="s">
        <v>190</v>
      </c>
      <c r="AY15" s="39" t="s">
        <v>190</v>
      </c>
      <c r="AZ15" s="39" t="s">
        <v>190</v>
      </c>
      <c r="BA15" s="39" t="s">
        <v>190</v>
      </c>
      <c r="BB15" s="39" t="s">
        <v>190</v>
      </c>
      <c r="BC15" s="39" t="s">
        <v>190</v>
      </c>
      <c r="BD15" s="39" t="s">
        <v>190</v>
      </c>
      <c r="BE15" s="39" t="s">
        <v>190</v>
      </c>
      <c r="BF15" s="39" t="s">
        <v>190</v>
      </c>
      <c r="BG15" s="39" t="s">
        <v>190</v>
      </c>
      <c r="BH15" s="39" t="s">
        <v>190</v>
      </c>
      <c r="BI15" s="39" t="s">
        <v>190</v>
      </c>
      <c r="BJ15" s="39" t="s">
        <v>190</v>
      </c>
      <c r="BK15" s="39" t="s">
        <v>190</v>
      </c>
      <c r="BL15" s="39" t="s">
        <v>190</v>
      </c>
      <c r="BM15" s="39" t="s">
        <v>190</v>
      </c>
      <c r="BN15" s="39" t="s">
        <v>190</v>
      </c>
      <c r="BO15" s="39" t="s">
        <v>190</v>
      </c>
      <c r="BP15" s="39" t="s">
        <v>190</v>
      </c>
      <c r="BQ15" s="39" t="s">
        <v>190</v>
      </c>
      <c r="BR15" s="39" t="s">
        <v>190</v>
      </c>
      <c r="BS15" s="39" t="s">
        <v>190</v>
      </c>
      <c r="BT15" s="39" t="s">
        <v>190</v>
      </c>
      <c r="BU15" s="39" t="s">
        <v>190</v>
      </c>
      <c r="BV15" s="39" t="s">
        <v>190</v>
      </c>
      <c r="BW15" s="39" t="s">
        <v>190</v>
      </c>
      <c r="BX15" s="39" t="s">
        <v>190</v>
      </c>
      <c r="BY15" s="39" t="s">
        <v>190</v>
      </c>
      <c r="BZ15" s="39" t="s">
        <v>190</v>
      </c>
      <c r="CA15" s="39" t="s">
        <v>190</v>
      </c>
      <c r="CB15" s="39" t="s">
        <v>190</v>
      </c>
      <c r="CC15" s="39" t="s">
        <v>190</v>
      </c>
      <c r="CD15" s="39" t="s">
        <v>190</v>
      </c>
      <c r="CE15" s="39" t="s">
        <v>190</v>
      </c>
      <c r="CF15" s="39" t="s">
        <v>190</v>
      </c>
      <c r="CG15" s="39" t="s">
        <v>190</v>
      </c>
      <c r="CH15" s="39" t="s">
        <v>190</v>
      </c>
      <c r="CI15" s="39" t="s">
        <v>190</v>
      </c>
      <c r="CJ15" s="39" t="s">
        <v>190</v>
      </c>
      <c r="CK15" s="39" t="s">
        <v>190</v>
      </c>
      <c r="CL15" s="39" t="s">
        <v>190</v>
      </c>
      <c r="CM15" s="39" t="s">
        <v>190</v>
      </c>
      <c r="CN15" s="39" t="s">
        <v>190</v>
      </c>
      <c r="CO15" s="39" t="s">
        <v>190</v>
      </c>
      <c r="CP15" s="39" t="s">
        <v>190</v>
      </c>
      <c r="CQ15" s="39" t="s">
        <v>190</v>
      </c>
      <c r="CR15" s="39" t="s">
        <v>190</v>
      </c>
      <c r="CS15" s="39" t="s">
        <v>190</v>
      </c>
      <c r="CT15" s="39" t="s">
        <v>190</v>
      </c>
      <c r="CU15" s="39" t="s">
        <v>190</v>
      </c>
      <c r="CV15" s="39" t="s">
        <v>190</v>
      </c>
      <c r="CW15" s="39" t="s">
        <v>190</v>
      </c>
      <c r="CX15" s="39" t="s">
        <v>190</v>
      </c>
      <c r="CY15" s="39" t="s">
        <v>190</v>
      </c>
      <c r="CZ15" s="39" t="s">
        <v>190</v>
      </c>
      <c r="DA15" s="39" t="s">
        <v>190</v>
      </c>
      <c r="DB15" s="39" t="s">
        <v>190</v>
      </c>
      <c r="DC15" s="39" t="s">
        <v>190</v>
      </c>
      <c r="DD15" s="39" t="s">
        <v>190</v>
      </c>
      <c r="DE15" s="39" t="s">
        <v>190</v>
      </c>
      <c r="DF15" s="39" t="s">
        <v>190</v>
      </c>
      <c r="DG15" s="39" t="s">
        <v>190</v>
      </c>
      <c r="DH15" s="39" t="s">
        <v>190</v>
      </c>
      <c r="DI15" s="39" t="s">
        <v>190</v>
      </c>
      <c r="DJ15" s="39" t="s">
        <v>190</v>
      </c>
      <c r="DK15" s="39" t="s">
        <v>190</v>
      </c>
      <c r="DL15" s="39" t="s">
        <v>190</v>
      </c>
      <c r="DM15" s="39" t="s">
        <v>190</v>
      </c>
      <c r="DN15" s="39" t="s">
        <v>190</v>
      </c>
      <c r="DO15" s="39" t="s">
        <v>190</v>
      </c>
      <c r="DP15" s="39" t="s">
        <v>190</v>
      </c>
      <c r="DQ15" s="39" t="s">
        <v>190</v>
      </c>
      <c r="DR15" s="39" t="s">
        <v>190</v>
      </c>
      <c r="DS15" s="39" t="s">
        <v>190</v>
      </c>
      <c r="DT15" s="39" t="s">
        <v>190</v>
      </c>
      <c r="DU15" s="39" t="s">
        <v>190</v>
      </c>
      <c r="DV15" s="39" t="s">
        <v>190</v>
      </c>
      <c r="DW15" s="39" t="s">
        <v>190</v>
      </c>
      <c r="DX15" s="39" t="s">
        <v>190</v>
      </c>
      <c r="DY15" s="39" t="s">
        <v>190</v>
      </c>
      <c r="DZ15" s="39" t="s">
        <v>190</v>
      </c>
      <c r="EA15" s="39" t="s">
        <v>190</v>
      </c>
      <c r="EB15" s="39" t="s">
        <v>190</v>
      </c>
      <c r="EC15" s="39" t="s">
        <v>190</v>
      </c>
      <c r="ED15" s="39" t="s">
        <v>190</v>
      </c>
      <c r="EE15" s="39" t="s">
        <v>190</v>
      </c>
      <c r="EF15" s="39" t="s">
        <v>190</v>
      </c>
      <c r="EG15" s="39" t="s">
        <v>190</v>
      </c>
      <c r="EH15" s="39" t="s">
        <v>190</v>
      </c>
      <c r="EI15" s="39" t="s">
        <v>190</v>
      </c>
      <c r="EJ15" s="39" t="s">
        <v>190</v>
      </c>
    </row>
    <row r="16" spans="2:140" s="9" customFormat="1">
      <c r="B16" s="38" t="s">
        <v>191</v>
      </c>
      <c r="C16" s="9">
        <v>5</v>
      </c>
      <c r="D16" s="9" t="s">
        <v>187</v>
      </c>
      <c r="E16" s="36">
        <v>1930</v>
      </c>
      <c r="F16" s="37" t="s">
        <v>184</v>
      </c>
      <c r="G16" s="39">
        <v>37181</v>
      </c>
      <c r="H16" s="39" t="s">
        <v>190</v>
      </c>
      <c r="I16" s="39" t="s">
        <v>190</v>
      </c>
      <c r="J16" s="39" t="s">
        <v>190</v>
      </c>
      <c r="K16" s="39" t="s">
        <v>190</v>
      </c>
      <c r="L16" s="39" t="s">
        <v>190</v>
      </c>
      <c r="M16" s="39" t="s">
        <v>190</v>
      </c>
      <c r="N16" s="39" t="s">
        <v>190</v>
      </c>
      <c r="O16" s="39" t="s">
        <v>190</v>
      </c>
      <c r="P16" s="39" t="s">
        <v>190</v>
      </c>
      <c r="Q16" s="39" t="s">
        <v>190</v>
      </c>
      <c r="R16" s="39" t="s">
        <v>190</v>
      </c>
      <c r="S16" s="39" t="s">
        <v>190</v>
      </c>
      <c r="T16" s="39" t="s">
        <v>190</v>
      </c>
      <c r="U16" s="39" t="s">
        <v>190</v>
      </c>
      <c r="V16" s="39" t="s">
        <v>190</v>
      </c>
      <c r="W16" s="39" t="s">
        <v>190</v>
      </c>
      <c r="X16" s="39" t="s">
        <v>190</v>
      </c>
      <c r="Y16" s="39" t="s">
        <v>190</v>
      </c>
      <c r="Z16" s="39" t="s">
        <v>190</v>
      </c>
      <c r="AA16" s="39" t="s">
        <v>190</v>
      </c>
      <c r="AB16" s="39" t="s">
        <v>190</v>
      </c>
      <c r="AC16" s="39" t="s">
        <v>190</v>
      </c>
      <c r="AD16" s="39" t="s">
        <v>190</v>
      </c>
      <c r="AE16" s="39" t="s">
        <v>190</v>
      </c>
      <c r="AF16" s="39" t="s">
        <v>190</v>
      </c>
      <c r="AG16" s="39" t="s">
        <v>190</v>
      </c>
      <c r="AH16" s="39" t="s">
        <v>190</v>
      </c>
      <c r="AI16" s="39" t="s">
        <v>190</v>
      </c>
      <c r="AJ16" s="39" t="s">
        <v>190</v>
      </c>
      <c r="AK16" s="39" t="s">
        <v>190</v>
      </c>
      <c r="AL16" s="39" t="s">
        <v>190</v>
      </c>
      <c r="AM16" s="39" t="s">
        <v>190</v>
      </c>
      <c r="AN16" s="39" t="s">
        <v>190</v>
      </c>
      <c r="AO16" s="39" t="s">
        <v>190</v>
      </c>
      <c r="AP16" s="39" t="s">
        <v>190</v>
      </c>
      <c r="AQ16" s="39" t="s">
        <v>190</v>
      </c>
      <c r="AR16" s="39" t="s">
        <v>190</v>
      </c>
      <c r="AS16" s="39" t="s">
        <v>190</v>
      </c>
      <c r="AT16" s="39" t="s">
        <v>190</v>
      </c>
      <c r="AU16" s="39" t="s">
        <v>190</v>
      </c>
      <c r="AV16" s="39" t="s">
        <v>190</v>
      </c>
      <c r="AW16" s="39" t="s">
        <v>190</v>
      </c>
      <c r="AX16" s="39" t="s">
        <v>190</v>
      </c>
      <c r="AY16" s="39" t="s">
        <v>190</v>
      </c>
      <c r="AZ16" s="39" t="s">
        <v>190</v>
      </c>
      <c r="BA16" s="39" t="s">
        <v>190</v>
      </c>
      <c r="BB16" s="39" t="s">
        <v>190</v>
      </c>
      <c r="BC16" s="39" t="s">
        <v>190</v>
      </c>
      <c r="BD16" s="39" t="s">
        <v>190</v>
      </c>
      <c r="BE16" s="39" t="s">
        <v>190</v>
      </c>
      <c r="BF16" s="39" t="s">
        <v>190</v>
      </c>
      <c r="BG16" s="39" t="s">
        <v>190</v>
      </c>
      <c r="BH16" s="39" t="s">
        <v>190</v>
      </c>
      <c r="BI16" s="39" t="s">
        <v>190</v>
      </c>
      <c r="BJ16" s="39" t="s">
        <v>190</v>
      </c>
      <c r="BK16" s="39" t="s">
        <v>190</v>
      </c>
      <c r="BL16" s="39" t="s">
        <v>190</v>
      </c>
      <c r="BM16" s="39" t="s">
        <v>190</v>
      </c>
      <c r="BN16" s="39" t="s">
        <v>190</v>
      </c>
      <c r="BO16" s="39" t="s">
        <v>190</v>
      </c>
      <c r="BP16" s="39" t="s">
        <v>190</v>
      </c>
      <c r="BQ16" s="39" t="s">
        <v>190</v>
      </c>
      <c r="BR16" s="39" t="s">
        <v>190</v>
      </c>
      <c r="BS16" s="39" t="s">
        <v>190</v>
      </c>
      <c r="BT16" s="39" t="s">
        <v>190</v>
      </c>
      <c r="BU16" s="39" t="s">
        <v>190</v>
      </c>
      <c r="BV16" s="39" t="s">
        <v>190</v>
      </c>
      <c r="BW16" s="39" t="s">
        <v>190</v>
      </c>
      <c r="BX16" s="39" t="s">
        <v>190</v>
      </c>
      <c r="BY16" s="39" t="s">
        <v>190</v>
      </c>
      <c r="BZ16" s="39" t="s">
        <v>190</v>
      </c>
      <c r="CA16" s="39" t="s">
        <v>190</v>
      </c>
      <c r="CB16" s="39" t="s">
        <v>190</v>
      </c>
      <c r="CC16" s="39" t="s">
        <v>190</v>
      </c>
      <c r="CD16" s="39" t="s">
        <v>190</v>
      </c>
      <c r="CE16" s="39" t="s">
        <v>190</v>
      </c>
      <c r="CF16" s="39" t="s">
        <v>190</v>
      </c>
      <c r="CG16" s="39" t="s">
        <v>190</v>
      </c>
      <c r="CH16" s="39" t="s">
        <v>190</v>
      </c>
      <c r="CI16" s="39" t="s">
        <v>190</v>
      </c>
      <c r="CJ16" s="39" t="s">
        <v>190</v>
      </c>
      <c r="CK16" s="39" t="s">
        <v>190</v>
      </c>
      <c r="CL16" s="39" t="s">
        <v>190</v>
      </c>
      <c r="CM16" s="39" t="s">
        <v>190</v>
      </c>
      <c r="CN16" s="39" t="s">
        <v>190</v>
      </c>
      <c r="CO16" s="39" t="s">
        <v>190</v>
      </c>
      <c r="CP16" s="39" t="s">
        <v>190</v>
      </c>
      <c r="CQ16" s="39" t="s">
        <v>190</v>
      </c>
      <c r="CR16" s="39" t="s">
        <v>190</v>
      </c>
      <c r="CS16" s="39" t="s">
        <v>190</v>
      </c>
      <c r="CT16" s="39" t="s">
        <v>190</v>
      </c>
      <c r="CU16" s="39" t="s">
        <v>190</v>
      </c>
      <c r="CV16" s="39" t="s">
        <v>190</v>
      </c>
      <c r="CW16" s="39" t="s">
        <v>190</v>
      </c>
      <c r="CX16" s="39" t="s">
        <v>190</v>
      </c>
      <c r="CY16" s="39" t="s">
        <v>190</v>
      </c>
      <c r="CZ16" s="39" t="s">
        <v>190</v>
      </c>
      <c r="DA16" s="39" t="s">
        <v>190</v>
      </c>
      <c r="DB16" s="39" t="s">
        <v>190</v>
      </c>
      <c r="DC16" s="39" t="s">
        <v>190</v>
      </c>
      <c r="DD16" s="39" t="s">
        <v>190</v>
      </c>
      <c r="DE16" s="39" t="s">
        <v>190</v>
      </c>
      <c r="DF16" s="39" t="s">
        <v>190</v>
      </c>
      <c r="DG16" s="39" t="s">
        <v>190</v>
      </c>
      <c r="DH16" s="39" t="s">
        <v>190</v>
      </c>
      <c r="DI16" s="39" t="s">
        <v>190</v>
      </c>
      <c r="DJ16" s="39" t="s">
        <v>190</v>
      </c>
      <c r="DK16" s="39" t="s">
        <v>190</v>
      </c>
      <c r="DL16" s="39" t="s">
        <v>190</v>
      </c>
      <c r="DM16" s="39" t="s">
        <v>190</v>
      </c>
      <c r="DN16" s="39" t="s">
        <v>190</v>
      </c>
      <c r="DO16" s="39" t="s">
        <v>190</v>
      </c>
      <c r="DP16" s="39" t="s">
        <v>190</v>
      </c>
      <c r="DQ16" s="39" t="s">
        <v>190</v>
      </c>
      <c r="DR16" s="39" t="s">
        <v>190</v>
      </c>
      <c r="DS16" s="39" t="s">
        <v>190</v>
      </c>
      <c r="DT16" s="39" t="s">
        <v>190</v>
      </c>
      <c r="DU16" s="39" t="s">
        <v>190</v>
      </c>
      <c r="DV16" s="39" t="s">
        <v>190</v>
      </c>
      <c r="DW16" s="39" t="s">
        <v>190</v>
      </c>
      <c r="DX16" s="39" t="s">
        <v>190</v>
      </c>
      <c r="DY16" s="39" t="s">
        <v>190</v>
      </c>
      <c r="DZ16" s="39" t="s">
        <v>190</v>
      </c>
      <c r="EA16" s="39" t="s">
        <v>190</v>
      </c>
      <c r="EB16" s="39" t="s">
        <v>190</v>
      </c>
      <c r="EC16" s="39" t="s">
        <v>190</v>
      </c>
      <c r="ED16" s="39" t="s">
        <v>190</v>
      </c>
      <c r="EE16" s="39" t="s">
        <v>190</v>
      </c>
      <c r="EF16" s="39" t="s">
        <v>190</v>
      </c>
      <c r="EG16" s="39" t="s">
        <v>190</v>
      </c>
      <c r="EH16" s="39" t="s">
        <v>190</v>
      </c>
      <c r="EI16" s="39" t="s">
        <v>190</v>
      </c>
      <c r="EJ16" s="39" t="s">
        <v>190</v>
      </c>
    </row>
    <row r="17" spans="2:140" s="9" customFormat="1">
      <c r="B17" s="38"/>
      <c r="E17" s="36"/>
      <c r="F17" s="40" t="s">
        <v>159</v>
      </c>
      <c r="G17" s="39">
        <v>17414</v>
      </c>
      <c r="H17" s="39" t="s">
        <v>190</v>
      </c>
      <c r="I17" s="39" t="s">
        <v>190</v>
      </c>
      <c r="J17" s="39" t="s">
        <v>190</v>
      </c>
      <c r="K17" s="39" t="s">
        <v>190</v>
      </c>
      <c r="L17" s="39" t="s">
        <v>190</v>
      </c>
      <c r="M17" s="39" t="s">
        <v>190</v>
      </c>
      <c r="N17" s="39" t="s">
        <v>190</v>
      </c>
      <c r="O17" s="39" t="s">
        <v>190</v>
      </c>
      <c r="P17" s="39" t="s">
        <v>190</v>
      </c>
      <c r="Q17" s="39" t="s">
        <v>190</v>
      </c>
      <c r="R17" s="39" t="s">
        <v>190</v>
      </c>
      <c r="S17" s="39" t="s">
        <v>190</v>
      </c>
      <c r="T17" s="39" t="s">
        <v>190</v>
      </c>
      <c r="U17" s="39" t="s">
        <v>190</v>
      </c>
      <c r="V17" s="39" t="s">
        <v>190</v>
      </c>
      <c r="W17" s="39" t="s">
        <v>190</v>
      </c>
      <c r="X17" s="39" t="s">
        <v>190</v>
      </c>
      <c r="Y17" s="39" t="s">
        <v>190</v>
      </c>
      <c r="Z17" s="39" t="s">
        <v>190</v>
      </c>
      <c r="AA17" s="39" t="s">
        <v>190</v>
      </c>
      <c r="AB17" s="39" t="s">
        <v>190</v>
      </c>
      <c r="AC17" s="39" t="s">
        <v>190</v>
      </c>
      <c r="AD17" s="39" t="s">
        <v>190</v>
      </c>
      <c r="AE17" s="39" t="s">
        <v>190</v>
      </c>
      <c r="AF17" s="39" t="s">
        <v>190</v>
      </c>
      <c r="AG17" s="39" t="s">
        <v>190</v>
      </c>
      <c r="AH17" s="39" t="s">
        <v>190</v>
      </c>
      <c r="AI17" s="39" t="s">
        <v>190</v>
      </c>
      <c r="AJ17" s="39" t="s">
        <v>190</v>
      </c>
      <c r="AK17" s="39" t="s">
        <v>190</v>
      </c>
      <c r="AL17" s="39" t="s">
        <v>190</v>
      </c>
      <c r="AM17" s="39" t="s">
        <v>190</v>
      </c>
      <c r="AN17" s="39" t="s">
        <v>190</v>
      </c>
      <c r="AO17" s="39" t="s">
        <v>190</v>
      </c>
      <c r="AP17" s="39" t="s">
        <v>190</v>
      </c>
      <c r="AQ17" s="39" t="s">
        <v>190</v>
      </c>
      <c r="AR17" s="39" t="s">
        <v>190</v>
      </c>
      <c r="AS17" s="39" t="s">
        <v>190</v>
      </c>
      <c r="AT17" s="39" t="s">
        <v>190</v>
      </c>
      <c r="AU17" s="39" t="s">
        <v>190</v>
      </c>
      <c r="AV17" s="39" t="s">
        <v>190</v>
      </c>
      <c r="AW17" s="39" t="s">
        <v>190</v>
      </c>
      <c r="AX17" s="39" t="s">
        <v>190</v>
      </c>
      <c r="AY17" s="39" t="s">
        <v>190</v>
      </c>
      <c r="AZ17" s="39" t="s">
        <v>190</v>
      </c>
      <c r="BA17" s="39" t="s">
        <v>190</v>
      </c>
      <c r="BB17" s="39" t="s">
        <v>190</v>
      </c>
      <c r="BC17" s="39" t="s">
        <v>190</v>
      </c>
      <c r="BD17" s="39" t="s">
        <v>190</v>
      </c>
      <c r="BE17" s="39" t="s">
        <v>190</v>
      </c>
      <c r="BF17" s="39" t="s">
        <v>190</v>
      </c>
      <c r="BG17" s="39" t="s">
        <v>190</v>
      </c>
      <c r="BH17" s="39" t="s">
        <v>190</v>
      </c>
      <c r="BI17" s="39" t="s">
        <v>190</v>
      </c>
      <c r="BJ17" s="39" t="s">
        <v>190</v>
      </c>
      <c r="BK17" s="39" t="s">
        <v>190</v>
      </c>
      <c r="BL17" s="39" t="s">
        <v>190</v>
      </c>
      <c r="BM17" s="39" t="s">
        <v>190</v>
      </c>
      <c r="BN17" s="39" t="s">
        <v>190</v>
      </c>
      <c r="BO17" s="39" t="s">
        <v>190</v>
      </c>
      <c r="BP17" s="39" t="s">
        <v>190</v>
      </c>
      <c r="BQ17" s="39" t="s">
        <v>190</v>
      </c>
      <c r="BR17" s="39" t="s">
        <v>190</v>
      </c>
      <c r="BS17" s="39" t="s">
        <v>190</v>
      </c>
      <c r="BT17" s="39" t="s">
        <v>190</v>
      </c>
      <c r="BU17" s="39" t="s">
        <v>190</v>
      </c>
      <c r="BV17" s="39" t="s">
        <v>190</v>
      </c>
      <c r="BW17" s="39" t="s">
        <v>190</v>
      </c>
      <c r="BX17" s="39" t="s">
        <v>190</v>
      </c>
      <c r="BY17" s="39" t="s">
        <v>190</v>
      </c>
      <c r="BZ17" s="39" t="s">
        <v>190</v>
      </c>
      <c r="CA17" s="39" t="s">
        <v>190</v>
      </c>
      <c r="CB17" s="39" t="s">
        <v>190</v>
      </c>
      <c r="CC17" s="39" t="s">
        <v>190</v>
      </c>
      <c r="CD17" s="39" t="s">
        <v>190</v>
      </c>
      <c r="CE17" s="39" t="s">
        <v>190</v>
      </c>
      <c r="CF17" s="39" t="s">
        <v>190</v>
      </c>
      <c r="CG17" s="39" t="s">
        <v>190</v>
      </c>
      <c r="CH17" s="39" t="s">
        <v>190</v>
      </c>
      <c r="CI17" s="39" t="s">
        <v>190</v>
      </c>
      <c r="CJ17" s="39" t="s">
        <v>190</v>
      </c>
      <c r="CK17" s="39" t="s">
        <v>190</v>
      </c>
      <c r="CL17" s="39" t="s">
        <v>190</v>
      </c>
      <c r="CM17" s="39" t="s">
        <v>190</v>
      </c>
      <c r="CN17" s="39" t="s">
        <v>190</v>
      </c>
      <c r="CO17" s="39" t="s">
        <v>190</v>
      </c>
      <c r="CP17" s="39" t="s">
        <v>190</v>
      </c>
      <c r="CQ17" s="39" t="s">
        <v>190</v>
      </c>
      <c r="CR17" s="39" t="s">
        <v>190</v>
      </c>
      <c r="CS17" s="39" t="s">
        <v>190</v>
      </c>
      <c r="CT17" s="39" t="s">
        <v>190</v>
      </c>
      <c r="CU17" s="39" t="s">
        <v>190</v>
      </c>
      <c r="CV17" s="39" t="s">
        <v>190</v>
      </c>
      <c r="CW17" s="39" t="s">
        <v>190</v>
      </c>
      <c r="CX17" s="39" t="s">
        <v>190</v>
      </c>
      <c r="CY17" s="39" t="s">
        <v>190</v>
      </c>
      <c r="CZ17" s="39" t="s">
        <v>190</v>
      </c>
      <c r="DA17" s="39" t="s">
        <v>190</v>
      </c>
      <c r="DB17" s="39" t="s">
        <v>190</v>
      </c>
      <c r="DC17" s="39" t="s">
        <v>190</v>
      </c>
      <c r="DD17" s="39" t="s">
        <v>190</v>
      </c>
      <c r="DE17" s="39" t="s">
        <v>190</v>
      </c>
      <c r="DF17" s="39" t="s">
        <v>190</v>
      </c>
      <c r="DG17" s="39" t="s">
        <v>190</v>
      </c>
      <c r="DH17" s="39" t="s">
        <v>190</v>
      </c>
      <c r="DI17" s="39" t="s">
        <v>190</v>
      </c>
      <c r="DJ17" s="39" t="s">
        <v>190</v>
      </c>
      <c r="DK17" s="39" t="s">
        <v>190</v>
      </c>
      <c r="DL17" s="39" t="s">
        <v>190</v>
      </c>
      <c r="DM17" s="39" t="s">
        <v>190</v>
      </c>
      <c r="DN17" s="39" t="s">
        <v>190</v>
      </c>
      <c r="DO17" s="39" t="s">
        <v>190</v>
      </c>
      <c r="DP17" s="39" t="s">
        <v>190</v>
      </c>
      <c r="DQ17" s="39" t="s">
        <v>190</v>
      </c>
      <c r="DR17" s="39" t="s">
        <v>190</v>
      </c>
      <c r="DS17" s="39" t="s">
        <v>190</v>
      </c>
      <c r="DT17" s="39" t="s">
        <v>190</v>
      </c>
      <c r="DU17" s="39" t="s">
        <v>190</v>
      </c>
      <c r="DV17" s="39" t="s">
        <v>190</v>
      </c>
      <c r="DW17" s="39" t="s">
        <v>190</v>
      </c>
      <c r="DX17" s="39" t="s">
        <v>190</v>
      </c>
      <c r="DY17" s="39" t="s">
        <v>190</v>
      </c>
      <c r="DZ17" s="39" t="s">
        <v>190</v>
      </c>
      <c r="EA17" s="39" t="s">
        <v>190</v>
      </c>
      <c r="EB17" s="39" t="s">
        <v>190</v>
      </c>
      <c r="EC17" s="39" t="s">
        <v>190</v>
      </c>
      <c r="ED17" s="39" t="s">
        <v>190</v>
      </c>
      <c r="EE17" s="39" t="s">
        <v>190</v>
      </c>
      <c r="EF17" s="39" t="s">
        <v>190</v>
      </c>
      <c r="EG17" s="39" t="s">
        <v>190</v>
      </c>
      <c r="EH17" s="39" t="s">
        <v>190</v>
      </c>
      <c r="EI17" s="39" t="s">
        <v>190</v>
      </c>
      <c r="EJ17" s="39" t="s">
        <v>190</v>
      </c>
    </row>
    <row r="18" spans="2:140" s="9" customFormat="1">
      <c r="B18" s="38"/>
      <c r="E18" s="36"/>
      <c r="F18" s="40" t="s">
        <v>134</v>
      </c>
      <c r="G18" s="39">
        <v>19767</v>
      </c>
      <c r="H18" s="39" t="s">
        <v>190</v>
      </c>
      <c r="I18" s="39" t="s">
        <v>190</v>
      </c>
      <c r="J18" s="39" t="s">
        <v>190</v>
      </c>
      <c r="K18" s="39" t="s">
        <v>190</v>
      </c>
      <c r="L18" s="39" t="s">
        <v>190</v>
      </c>
      <c r="M18" s="39" t="s">
        <v>190</v>
      </c>
      <c r="N18" s="39" t="s">
        <v>190</v>
      </c>
      <c r="O18" s="39" t="s">
        <v>190</v>
      </c>
      <c r="P18" s="39" t="s">
        <v>190</v>
      </c>
      <c r="Q18" s="39" t="s">
        <v>190</v>
      </c>
      <c r="R18" s="39" t="s">
        <v>190</v>
      </c>
      <c r="S18" s="39" t="s">
        <v>190</v>
      </c>
      <c r="T18" s="39" t="s">
        <v>190</v>
      </c>
      <c r="U18" s="39" t="s">
        <v>190</v>
      </c>
      <c r="V18" s="39" t="s">
        <v>190</v>
      </c>
      <c r="W18" s="39" t="s">
        <v>190</v>
      </c>
      <c r="X18" s="39" t="s">
        <v>190</v>
      </c>
      <c r="Y18" s="39" t="s">
        <v>190</v>
      </c>
      <c r="Z18" s="39" t="s">
        <v>190</v>
      </c>
      <c r="AA18" s="39" t="s">
        <v>190</v>
      </c>
      <c r="AB18" s="39" t="s">
        <v>190</v>
      </c>
      <c r="AC18" s="39" t="s">
        <v>190</v>
      </c>
      <c r="AD18" s="39" t="s">
        <v>190</v>
      </c>
      <c r="AE18" s="39" t="s">
        <v>190</v>
      </c>
      <c r="AF18" s="39" t="s">
        <v>190</v>
      </c>
      <c r="AG18" s="39" t="s">
        <v>190</v>
      </c>
      <c r="AH18" s="39" t="s">
        <v>190</v>
      </c>
      <c r="AI18" s="39" t="s">
        <v>190</v>
      </c>
      <c r="AJ18" s="39" t="s">
        <v>190</v>
      </c>
      <c r="AK18" s="39" t="s">
        <v>190</v>
      </c>
      <c r="AL18" s="39" t="s">
        <v>190</v>
      </c>
      <c r="AM18" s="39" t="s">
        <v>190</v>
      </c>
      <c r="AN18" s="39" t="s">
        <v>190</v>
      </c>
      <c r="AO18" s="39" t="s">
        <v>190</v>
      </c>
      <c r="AP18" s="39" t="s">
        <v>190</v>
      </c>
      <c r="AQ18" s="39" t="s">
        <v>190</v>
      </c>
      <c r="AR18" s="39" t="s">
        <v>190</v>
      </c>
      <c r="AS18" s="39" t="s">
        <v>190</v>
      </c>
      <c r="AT18" s="39" t="s">
        <v>190</v>
      </c>
      <c r="AU18" s="39" t="s">
        <v>190</v>
      </c>
      <c r="AV18" s="39" t="s">
        <v>190</v>
      </c>
      <c r="AW18" s="39" t="s">
        <v>190</v>
      </c>
      <c r="AX18" s="39" t="s">
        <v>190</v>
      </c>
      <c r="AY18" s="39" t="s">
        <v>190</v>
      </c>
      <c r="AZ18" s="39" t="s">
        <v>190</v>
      </c>
      <c r="BA18" s="39" t="s">
        <v>190</v>
      </c>
      <c r="BB18" s="39" t="s">
        <v>190</v>
      </c>
      <c r="BC18" s="39" t="s">
        <v>190</v>
      </c>
      <c r="BD18" s="39" t="s">
        <v>190</v>
      </c>
      <c r="BE18" s="39" t="s">
        <v>190</v>
      </c>
      <c r="BF18" s="39" t="s">
        <v>190</v>
      </c>
      <c r="BG18" s="39" t="s">
        <v>190</v>
      </c>
      <c r="BH18" s="39" t="s">
        <v>190</v>
      </c>
      <c r="BI18" s="39" t="s">
        <v>190</v>
      </c>
      <c r="BJ18" s="39" t="s">
        <v>190</v>
      </c>
      <c r="BK18" s="39" t="s">
        <v>190</v>
      </c>
      <c r="BL18" s="39" t="s">
        <v>190</v>
      </c>
      <c r="BM18" s="39" t="s">
        <v>190</v>
      </c>
      <c r="BN18" s="39" t="s">
        <v>190</v>
      </c>
      <c r="BO18" s="39" t="s">
        <v>190</v>
      </c>
      <c r="BP18" s="39" t="s">
        <v>190</v>
      </c>
      <c r="BQ18" s="39" t="s">
        <v>190</v>
      </c>
      <c r="BR18" s="39" t="s">
        <v>190</v>
      </c>
      <c r="BS18" s="39" t="s">
        <v>190</v>
      </c>
      <c r="BT18" s="39" t="s">
        <v>190</v>
      </c>
      <c r="BU18" s="39" t="s">
        <v>190</v>
      </c>
      <c r="BV18" s="39" t="s">
        <v>190</v>
      </c>
      <c r="BW18" s="39" t="s">
        <v>190</v>
      </c>
      <c r="BX18" s="39" t="s">
        <v>190</v>
      </c>
      <c r="BY18" s="39" t="s">
        <v>190</v>
      </c>
      <c r="BZ18" s="39" t="s">
        <v>190</v>
      </c>
      <c r="CA18" s="39" t="s">
        <v>190</v>
      </c>
      <c r="CB18" s="39" t="s">
        <v>190</v>
      </c>
      <c r="CC18" s="39" t="s">
        <v>190</v>
      </c>
      <c r="CD18" s="39" t="s">
        <v>190</v>
      </c>
      <c r="CE18" s="39" t="s">
        <v>190</v>
      </c>
      <c r="CF18" s="39" t="s">
        <v>190</v>
      </c>
      <c r="CG18" s="39" t="s">
        <v>190</v>
      </c>
      <c r="CH18" s="39" t="s">
        <v>190</v>
      </c>
      <c r="CI18" s="39" t="s">
        <v>190</v>
      </c>
      <c r="CJ18" s="39" t="s">
        <v>190</v>
      </c>
      <c r="CK18" s="39" t="s">
        <v>190</v>
      </c>
      <c r="CL18" s="39" t="s">
        <v>190</v>
      </c>
      <c r="CM18" s="39" t="s">
        <v>190</v>
      </c>
      <c r="CN18" s="39" t="s">
        <v>190</v>
      </c>
      <c r="CO18" s="39" t="s">
        <v>190</v>
      </c>
      <c r="CP18" s="39" t="s">
        <v>190</v>
      </c>
      <c r="CQ18" s="39" t="s">
        <v>190</v>
      </c>
      <c r="CR18" s="39" t="s">
        <v>190</v>
      </c>
      <c r="CS18" s="39" t="s">
        <v>190</v>
      </c>
      <c r="CT18" s="39" t="s">
        <v>190</v>
      </c>
      <c r="CU18" s="39" t="s">
        <v>190</v>
      </c>
      <c r="CV18" s="39" t="s">
        <v>190</v>
      </c>
      <c r="CW18" s="39" t="s">
        <v>190</v>
      </c>
      <c r="CX18" s="39" t="s">
        <v>190</v>
      </c>
      <c r="CY18" s="39" t="s">
        <v>190</v>
      </c>
      <c r="CZ18" s="39" t="s">
        <v>190</v>
      </c>
      <c r="DA18" s="39" t="s">
        <v>190</v>
      </c>
      <c r="DB18" s="39" t="s">
        <v>190</v>
      </c>
      <c r="DC18" s="39" t="s">
        <v>190</v>
      </c>
      <c r="DD18" s="39" t="s">
        <v>190</v>
      </c>
      <c r="DE18" s="39" t="s">
        <v>190</v>
      </c>
      <c r="DF18" s="39" t="s">
        <v>190</v>
      </c>
      <c r="DG18" s="39" t="s">
        <v>190</v>
      </c>
      <c r="DH18" s="39" t="s">
        <v>190</v>
      </c>
      <c r="DI18" s="39" t="s">
        <v>190</v>
      </c>
      <c r="DJ18" s="39" t="s">
        <v>190</v>
      </c>
      <c r="DK18" s="39" t="s">
        <v>190</v>
      </c>
      <c r="DL18" s="39" t="s">
        <v>190</v>
      </c>
      <c r="DM18" s="39" t="s">
        <v>190</v>
      </c>
      <c r="DN18" s="39" t="s">
        <v>190</v>
      </c>
      <c r="DO18" s="39" t="s">
        <v>190</v>
      </c>
      <c r="DP18" s="39" t="s">
        <v>190</v>
      </c>
      <c r="DQ18" s="39" t="s">
        <v>190</v>
      </c>
      <c r="DR18" s="39" t="s">
        <v>190</v>
      </c>
      <c r="DS18" s="39" t="s">
        <v>190</v>
      </c>
      <c r="DT18" s="39" t="s">
        <v>190</v>
      </c>
      <c r="DU18" s="39" t="s">
        <v>190</v>
      </c>
      <c r="DV18" s="39" t="s">
        <v>190</v>
      </c>
      <c r="DW18" s="39" t="s">
        <v>190</v>
      </c>
      <c r="DX18" s="39" t="s">
        <v>190</v>
      </c>
      <c r="DY18" s="39" t="s">
        <v>190</v>
      </c>
      <c r="DZ18" s="39" t="s">
        <v>190</v>
      </c>
      <c r="EA18" s="39" t="s">
        <v>190</v>
      </c>
      <c r="EB18" s="39" t="s">
        <v>190</v>
      </c>
      <c r="EC18" s="39" t="s">
        <v>190</v>
      </c>
      <c r="ED18" s="39" t="s">
        <v>190</v>
      </c>
      <c r="EE18" s="39" t="s">
        <v>190</v>
      </c>
      <c r="EF18" s="39" t="s">
        <v>190</v>
      </c>
      <c r="EG18" s="39" t="s">
        <v>190</v>
      </c>
      <c r="EH18" s="39" t="s">
        <v>190</v>
      </c>
      <c r="EI18" s="39" t="s">
        <v>190</v>
      </c>
      <c r="EJ18" s="39" t="s">
        <v>190</v>
      </c>
    </row>
    <row r="19" spans="2:140" s="9" customFormat="1">
      <c r="B19" s="38"/>
      <c r="C19" s="9">
        <v>10</v>
      </c>
      <c r="D19" s="9" t="s">
        <v>187</v>
      </c>
      <c r="E19" s="36">
        <v>1935</v>
      </c>
      <c r="F19" s="37" t="s">
        <v>184</v>
      </c>
      <c r="G19" s="39">
        <v>35309</v>
      </c>
      <c r="H19" s="39" t="s">
        <v>190</v>
      </c>
      <c r="I19" s="39" t="s">
        <v>190</v>
      </c>
      <c r="J19" s="39" t="s">
        <v>190</v>
      </c>
      <c r="K19" s="39" t="s">
        <v>190</v>
      </c>
      <c r="L19" s="39" t="s">
        <v>190</v>
      </c>
      <c r="M19" s="39" t="s">
        <v>190</v>
      </c>
      <c r="N19" s="39" t="s">
        <v>190</v>
      </c>
      <c r="O19" s="39" t="s">
        <v>190</v>
      </c>
      <c r="P19" s="39" t="s">
        <v>190</v>
      </c>
      <c r="Q19" s="39" t="s">
        <v>190</v>
      </c>
      <c r="R19" s="39" t="s">
        <v>190</v>
      </c>
      <c r="S19" s="39" t="s">
        <v>190</v>
      </c>
      <c r="T19" s="39" t="s">
        <v>190</v>
      </c>
      <c r="U19" s="39" t="s">
        <v>190</v>
      </c>
      <c r="V19" s="39" t="s">
        <v>190</v>
      </c>
      <c r="W19" s="39" t="s">
        <v>190</v>
      </c>
      <c r="X19" s="39" t="s">
        <v>190</v>
      </c>
      <c r="Y19" s="39" t="s">
        <v>190</v>
      </c>
      <c r="Z19" s="39" t="s">
        <v>190</v>
      </c>
      <c r="AA19" s="39" t="s">
        <v>190</v>
      </c>
      <c r="AB19" s="39" t="s">
        <v>190</v>
      </c>
      <c r="AC19" s="39" t="s">
        <v>190</v>
      </c>
      <c r="AD19" s="39" t="s">
        <v>190</v>
      </c>
      <c r="AE19" s="39" t="s">
        <v>190</v>
      </c>
      <c r="AF19" s="39" t="s">
        <v>190</v>
      </c>
      <c r="AG19" s="39" t="s">
        <v>190</v>
      </c>
      <c r="AH19" s="39" t="s">
        <v>190</v>
      </c>
      <c r="AI19" s="39" t="s">
        <v>190</v>
      </c>
      <c r="AJ19" s="39" t="s">
        <v>190</v>
      </c>
      <c r="AK19" s="39" t="s">
        <v>190</v>
      </c>
      <c r="AL19" s="39" t="s">
        <v>190</v>
      </c>
      <c r="AM19" s="39" t="s">
        <v>190</v>
      </c>
      <c r="AN19" s="39" t="s">
        <v>190</v>
      </c>
      <c r="AO19" s="39" t="s">
        <v>190</v>
      </c>
      <c r="AP19" s="39" t="s">
        <v>190</v>
      </c>
      <c r="AQ19" s="39" t="s">
        <v>190</v>
      </c>
      <c r="AR19" s="39" t="s">
        <v>190</v>
      </c>
      <c r="AS19" s="39" t="s">
        <v>190</v>
      </c>
      <c r="AT19" s="39" t="s">
        <v>190</v>
      </c>
      <c r="AU19" s="39" t="s">
        <v>190</v>
      </c>
      <c r="AV19" s="39" t="s">
        <v>190</v>
      </c>
      <c r="AW19" s="39" t="s">
        <v>190</v>
      </c>
      <c r="AX19" s="39" t="s">
        <v>190</v>
      </c>
      <c r="AY19" s="39" t="s">
        <v>190</v>
      </c>
      <c r="AZ19" s="39" t="s">
        <v>190</v>
      </c>
      <c r="BA19" s="39" t="s">
        <v>190</v>
      </c>
      <c r="BB19" s="39" t="s">
        <v>190</v>
      </c>
      <c r="BC19" s="39" t="s">
        <v>190</v>
      </c>
      <c r="BD19" s="39" t="s">
        <v>190</v>
      </c>
      <c r="BE19" s="39" t="s">
        <v>190</v>
      </c>
      <c r="BF19" s="39" t="s">
        <v>190</v>
      </c>
      <c r="BG19" s="39" t="s">
        <v>190</v>
      </c>
      <c r="BH19" s="39" t="s">
        <v>190</v>
      </c>
      <c r="BI19" s="39" t="s">
        <v>190</v>
      </c>
      <c r="BJ19" s="39" t="s">
        <v>190</v>
      </c>
      <c r="BK19" s="39" t="s">
        <v>190</v>
      </c>
      <c r="BL19" s="39" t="s">
        <v>190</v>
      </c>
      <c r="BM19" s="39" t="s">
        <v>190</v>
      </c>
      <c r="BN19" s="39" t="s">
        <v>190</v>
      </c>
      <c r="BO19" s="39" t="s">
        <v>190</v>
      </c>
      <c r="BP19" s="39" t="s">
        <v>190</v>
      </c>
      <c r="BQ19" s="39" t="s">
        <v>190</v>
      </c>
      <c r="BR19" s="39" t="s">
        <v>190</v>
      </c>
      <c r="BS19" s="39" t="s">
        <v>190</v>
      </c>
      <c r="BT19" s="39" t="s">
        <v>190</v>
      </c>
      <c r="BU19" s="39" t="s">
        <v>190</v>
      </c>
      <c r="BV19" s="39" t="s">
        <v>190</v>
      </c>
      <c r="BW19" s="39" t="s">
        <v>190</v>
      </c>
      <c r="BX19" s="39" t="s">
        <v>190</v>
      </c>
      <c r="BY19" s="39" t="s">
        <v>190</v>
      </c>
      <c r="BZ19" s="39" t="s">
        <v>190</v>
      </c>
      <c r="CA19" s="39" t="s">
        <v>190</v>
      </c>
      <c r="CB19" s="39" t="s">
        <v>190</v>
      </c>
      <c r="CC19" s="39" t="s">
        <v>190</v>
      </c>
      <c r="CD19" s="39" t="s">
        <v>190</v>
      </c>
      <c r="CE19" s="39" t="s">
        <v>190</v>
      </c>
      <c r="CF19" s="39" t="s">
        <v>190</v>
      </c>
      <c r="CG19" s="39" t="s">
        <v>190</v>
      </c>
      <c r="CH19" s="39" t="s">
        <v>190</v>
      </c>
      <c r="CI19" s="39" t="s">
        <v>190</v>
      </c>
      <c r="CJ19" s="39" t="s">
        <v>190</v>
      </c>
      <c r="CK19" s="39" t="s">
        <v>190</v>
      </c>
      <c r="CL19" s="39" t="s">
        <v>190</v>
      </c>
      <c r="CM19" s="39" t="s">
        <v>190</v>
      </c>
      <c r="CN19" s="39" t="s">
        <v>190</v>
      </c>
      <c r="CO19" s="39" t="s">
        <v>190</v>
      </c>
      <c r="CP19" s="39" t="s">
        <v>190</v>
      </c>
      <c r="CQ19" s="39" t="s">
        <v>190</v>
      </c>
      <c r="CR19" s="39" t="s">
        <v>190</v>
      </c>
      <c r="CS19" s="39" t="s">
        <v>190</v>
      </c>
      <c r="CT19" s="39" t="s">
        <v>190</v>
      </c>
      <c r="CU19" s="39" t="s">
        <v>190</v>
      </c>
      <c r="CV19" s="39" t="s">
        <v>190</v>
      </c>
      <c r="CW19" s="39" t="s">
        <v>190</v>
      </c>
      <c r="CX19" s="39" t="s">
        <v>190</v>
      </c>
      <c r="CY19" s="39" t="s">
        <v>190</v>
      </c>
      <c r="CZ19" s="39" t="s">
        <v>190</v>
      </c>
      <c r="DA19" s="39" t="s">
        <v>190</v>
      </c>
      <c r="DB19" s="39" t="s">
        <v>190</v>
      </c>
      <c r="DC19" s="39" t="s">
        <v>190</v>
      </c>
      <c r="DD19" s="39" t="s">
        <v>190</v>
      </c>
      <c r="DE19" s="39" t="s">
        <v>190</v>
      </c>
      <c r="DF19" s="39" t="s">
        <v>190</v>
      </c>
      <c r="DG19" s="39" t="s">
        <v>190</v>
      </c>
      <c r="DH19" s="39" t="s">
        <v>190</v>
      </c>
      <c r="DI19" s="39" t="s">
        <v>190</v>
      </c>
      <c r="DJ19" s="39" t="s">
        <v>190</v>
      </c>
      <c r="DK19" s="39" t="s">
        <v>190</v>
      </c>
      <c r="DL19" s="39" t="s">
        <v>190</v>
      </c>
      <c r="DM19" s="39" t="s">
        <v>190</v>
      </c>
      <c r="DN19" s="39" t="s">
        <v>190</v>
      </c>
      <c r="DO19" s="39" t="s">
        <v>190</v>
      </c>
      <c r="DP19" s="39" t="s">
        <v>190</v>
      </c>
      <c r="DQ19" s="39" t="s">
        <v>190</v>
      </c>
      <c r="DR19" s="39" t="s">
        <v>190</v>
      </c>
      <c r="DS19" s="39" t="s">
        <v>190</v>
      </c>
      <c r="DT19" s="39" t="s">
        <v>190</v>
      </c>
      <c r="DU19" s="39" t="s">
        <v>190</v>
      </c>
      <c r="DV19" s="39" t="s">
        <v>190</v>
      </c>
      <c r="DW19" s="39" t="s">
        <v>190</v>
      </c>
      <c r="DX19" s="39" t="s">
        <v>190</v>
      </c>
      <c r="DY19" s="39" t="s">
        <v>190</v>
      </c>
      <c r="DZ19" s="39" t="s">
        <v>190</v>
      </c>
      <c r="EA19" s="39" t="s">
        <v>190</v>
      </c>
      <c r="EB19" s="39" t="s">
        <v>190</v>
      </c>
      <c r="EC19" s="39" t="s">
        <v>190</v>
      </c>
      <c r="ED19" s="39" t="s">
        <v>190</v>
      </c>
      <c r="EE19" s="39" t="s">
        <v>190</v>
      </c>
      <c r="EF19" s="39" t="s">
        <v>190</v>
      </c>
      <c r="EG19" s="39" t="s">
        <v>190</v>
      </c>
      <c r="EH19" s="39" t="s">
        <v>190</v>
      </c>
      <c r="EI19" s="39" t="s">
        <v>190</v>
      </c>
      <c r="EJ19" s="39" t="s">
        <v>190</v>
      </c>
    </row>
    <row r="20" spans="2:140" s="9" customFormat="1">
      <c r="B20" s="38"/>
      <c r="E20" s="36"/>
      <c r="F20" s="40" t="s">
        <v>159</v>
      </c>
      <c r="G20" s="39">
        <v>16454</v>
      </c>
      <c r="H20" s="39" t="s">
        <v>190</v>
      </c>
      <c r="I20" s="39" t="s">
        <v>190</v>
      </c>
      <c r="J20" s="39" t="s">
        <v>190</v>
      </c>
      <c r="K20" s="39" t="s">
        <v>190</v>
      </c>
      <c r="L20" s="39" t="s">
        <v>190</v>
      </c>
      <c r="M20" s="39" t="s">
        <v>190</v>
      </c>
      <c r="N20" s="39" t="s">
        <v>190</v>
      </c>
      <c r="O20" s="39" t="s">
        <v>190</v>
      </c>
      <c r="P20" s="39" t="s">
        <v>190</v>
      </c>
      <c r="Q20" s="39" t="s">
        <v>190</v>
      </c>
      <c r="R20" s="39" t="s">
        <v>190</v>
      </c>
      <c r="S20" s="39" t="s">
        <v>190</v>
      </c>
      <c r="T20" s="39" t="s">
        <v>190</v>
      </c>
      <c r="U20" s="39" t="s">
        <v>190</v>
      </c>
      <c r="V20" s="39" t="s">
        <v>190</v>
      </c>
      <c r="W20" s="39" t="s">
        <v>190</v>
      </c>
      <c r="X20" s="39" t="s">
        <v>190</v>
      </c>
      <c r="Y20" s="39" t="s">
        <v>190</v>
      </c>
      <c r="Z20" s="39" t="s">
        <v>190</v>
      </c>
      <c r="AA20" s="39" t="s">
        <v>190</v>
      </c>
      <c r="AB20" s="39" t="s">
        <v>190</v>
      </c>
      <c r="AC20" s="39" t="s">
        <v>190</v>
      </c>
      <c r="AD20" s="39" t="s">
        <v>190</v>
      </c>
      <c r="AE20" s="39" t="s">
        <v>190</v>
      </c>
      <c r="AF20" s="39" t="s">
        <v>190</v>
      </c>
      <c r="AG20" s="39" t="s">
        <v>190</v>
      </c>
      <c r="AH20" s="39" t="s">
        <v>190</v>
      </c>
      <c r="AI20" s="39" t="s">
        <v>190</v>
      </c>
      <c r="AJ20" s="39" t="s">
        <v>190</v>
      </c>
      <c r="AK20" s="39" t="s">
        <v>190</v>
      </c>
      <c r="AL20" s="39" t="s">
        <v>190</v>
      </c>
      <c r="AM20" s="39" t="s">
        <v>190</v>
      </c>
      <c r="AN20" s="39" t="s">
        <v>190</v>
      </c>
      <c r="AO20" s="39" t="s">
        <v>190</v>
      </c>
      <c r="AP20" s="39" t="s">
        <v>190</v>
      </c>
      <c r="AQ20" s="39" t="s">
        <v>190</v>
      </c>
      <c r="AR20" s="39" t="s">
        <v>190</v>
      </c>
      <c r="AS20" s="39" t="s">
        <v>190</v>
      </c>
      <c r="AT20" s="39" t="s">
        <v>190</v>
      </c>
      <c r="AU20" s="39" t="s">
        <v>190</v>
      </c>
      <c r="AV20" s="39" t="s">
        <v>190</v>
      </c>
      <c r="AW20" s="39" t="s">
        <v>190</v>
      </c>
      <c r="AX20" s="39" t="s">
        <v>190</v>
      </c>
      <c r="AY20" s="39" t="s">
        <v>190</v>
      </c>
      <c r="AZ20" s="39" t="s">
        <v>190</v>
      </c>
      <c r="BA20" s="39" t="s">
        <v>190</v>
      </c>
      <c r="BB20" s="39" t="s">
        <v>190</v>
      </c>
      <c r="BC20" s="39" t="s">
        <v>190</v>
      </c>
      <c r="BD20" s="39" t="s">
        <v>190</v>
      </c>
      <c r="BE20" s="39" t="s">
        <v>190</v>
      </c>
      <c r="BF20" s="39" t="s">
        <v>190</v>
      </c>
      <c r="BG20" s="39" t="s">
        <v>190</v>
      </c>
      <c r="BH20" s="39" t="s">
        <v>190</v>
      </c>
      <c r="BI20" s="39" t="s">
        <v>190</v>
      </c>
      <c r="BJ20" s="39" t="s">
        <v>190</v>
      </c>
      <c r="BK20" s="39" t="s">
        <v>190</v>
      </c>
      <c r="BL20" s="39" t="s">
        <v>190</v>
      </c>
      <c r="BM20" s="39" t="s">
        <v>190</v>
      </c>
      <c r="BN20" s="39" t="s">
        <v>190</v>
      </c>
      <c r="BO20" s="39" t="s">
        <v>190</v>
      </c>
      <c r="BP20" s="39" t="s">
        <v>190</v>
      </c>
      <c r="BQ20" s="39" t="s">
        <v>190</v>
      </c>
      <c r="BR20" s="39" t="s">
        <v>190</v>
      </c>
      <c r="BS20" s="39" t="s">
        <v>190</v>
      </c>
      <c r="BT20" s="39" t="s">
        <v>190</v>
      </c>
      <c r="BU20" s="39" t="s">
        <v>190</v>
      </c>
      <c r="BV20" s="39" t="s">
        <v>190</v>
      </c>
      <c r="BW20" s="39" t="s">
        <v>190</v>
      </c>
      <c r="BX20" s="39" t="s">
        <v>190</v>
      </c>
      <c r="BY20" s="39" t="s">
        <v>190</v>
      </c>
      <c r="BZ20" s="39" t="s">
        <v>190</v>
      </c>
      <c r="CA20" s="39" t="s">
        <v>190</v>
      </c>
      <c r="CB20" s="39" t="s">
        <v>190</v>
      </c>
      <c r="CC20" s="39" t="s">
        <v>190</v>
      </c>
      <c r="CD20" s="39" t="s">
        <v>190</v>
      </c>
      <c r="CE20" s="39" t="s">
        <v>190</v>
      </c>
      <c r="CF20" s="39" t="s">
        <v>190</v>
      </c>
      <c r="CG20" s="39" t="s">
        <v>190</v>
      </c>
      <c r="CH20" s="39" t="s">
        <v>190</v>
      </c>
      <c r="CI20" s="39" t="s">
        <v>190</v>
      </c>
      <c r="CJ20" s="39" t="s">
        <v>190</v>
      </c>
      <c r="CK20" s="39" t="s">
        <v>190</v>
      </c>
      <c r="CL20" s="39" t="s">
        <v>190</v>
      </c>
      <c r="CM20" s="39" t="s">
        <v>190</v>
      </c>
      <c r="CN20" s="39" t="s">
        <v>190</v>
      </c>
      <c r="CO20" s="39" t="s">
        <v>190</v>
      </c>
      <c r="CP20" s="39" t="s">
        <v>190</v>
      </c>
      <c r="CQ20" s="39" t="s">
        <v>190</v>
      </c>
      <c r="CR20" s="39" t="s">
        <v>190</v>
      </c>
      <c r="CS20" s="39" t="s">
        <v>190</v>
      </c>
      <c r="CT20" s="39" t="s">
        <v>190</v>
      </c>
      <c r="CU20" s="39" t="s">
        <v>190</v>
      </c>
      <c r="CV20" s="39" t="s">
        <v>190</v>
      </c>
      <c r="CW20" s="39" t="s">
        <v>190</v>
      </c>
      <c r="CX20" s="39" t="s">
        <v>190</v>
      </c>
      <c r="CY20" s="39" t="s">
        <v>190</v>
      </c>
      <c r="CZ20" s="39" t="s">
        <v>190</v>
      </c>
      <c r="DA20" s="39" t="s">
        <v>190</v>
      </c>
      <c r="DB20" s="39" t="s">
        <v>190</v>
      </c>
      <c r="DC20" s="39" t="s">
        <v>190</v>
      </c>
      <c r="DD20" s="39" t="s">
        <v>190</v>
      </c>
      <c r="DE20" s="39" t="s">
        <v>190</v>
      </c>
      <c r="DF20" s="39" t="s">
        <v>190</v>
      </c>
      <c r="DG20" s="39" t="s">
        <v>190</v>
      </c>
      <c r="DH20" s="39" t="s">
        <v>190</v>
      </c>
      <c r="DI20" s="39" t="s">
        <v>190</v>
      </c>
      <c r="DJ20" s="39" t="s">
        <v>190</v>
      </c>
      <c r="DK20" s="39" t="s">
        <v>190</v>
      </c>
      <c r="DL20" s="39" t="s">
        <v>190</v>
      </c>
      <c r="DM20" s="39" t="s">
        <v>190</v>
      </c>
      <c r="DN20" s="39" t="s">
        <v>190</v>
      </c>
      <c r="DO20" s="39" t="s">
        <v>190</v>
      </c>
      <c r="DP20" s="39" t="s">
        <v>190</v>
      </c>
      <c r="DQ20" s="39" t="s">
        <v>190</v>
      </c>
      <c r="DR20" s="39" t="s">
        <v>190</v>
      </c>
      <c r="DS20" s="39" t="s">
        <v>190</v>
      </c>
      <c r="DT20" s="39" t="s">
        <v>190</v>
      </c>
      <c r="DU20" s="39" t="s">
        <v>190</v>
      </c>
      <c r="DV20" s="39" t="s">
        <v>190</v>
      </c>
      <c r="DW20" s="39" t="s">
        <v>190</v>
      </c>
      <c r="DX20" s="39" t="s">
        <v>190</v>
      </c>
      <c r="DY20" s="39" t="s">
        <v>190</v>
      </c>
      <c r="DZ20" s="39" t="s">
        <v>190</v>
      </c>
      <c r="EA20" s="39" t="s">
        <v>190</v>
      </c>
      <c r="EB20" s="39" t="s">
        <v>190</v>
      </c>
      <c r="EC20" s="39" t="s">
        <v>190</v>
      </c>
      <c r="ED20" s="39" t="s">
        <v>190</v>
      </c>
      <c r="EE20" s="39" t="s">
        <v>190</v>
      </c>
      <c r="EF20" s="39" t="s">
        <v>190</v>
      </c>
      <c r="EG20" s="39" t="s">
        <v>190</v>
      </c>
      <c r="EH20" s="39" t="s">
        <v>190</v>
      </c>
      <c r="EI20" s="39" t="s">
        <v>190</v>
      </c>
      <c r="EJ20" s="39" t="s">
        <v>190</v>
      </c>
    </row>
    <row r="21" spans="2:140" s="9" customFormat="1">
      <c r="B21" s="38"/>
      <c r="E21" s="36"/>
      <c r="F21" s="40" t="s">
        <v>134</v>
      </c>
      <c r="G21" s="39">
        <v>18855</v>
      </c>
      <c r="H21" s="39" t="s">
        <v>190</v>
      </c>
      <c r="I21" s="39" t="s">
        <v>190</v>
      </c>
      <c r="J21" s="39" t="s">
        <v>190</v>
      </c>
      <c r="K21" s="39" t="s">
        <v>190</v>
      </c>
      <c r="L21" s="39" t="s">
        <v>190</v>
      </c>
      <c r="M21" s="39" t="s">
        <v>190</v>
      </c>
      <c r="N21" s="39" t="s">
        <v>190</v>
      </c>
      <c r="O21" s="39" t="s">
        <v>190</v>
      </c>
      <c r="P21" s="39" t="s">
        <v>190</v>
      </c>
      <c r="Q21" s="39" t="s">
        <v>190</v>
      </c>
      <c r="R21" s="39" t="s">
        <v>190</v>
      </c>
      <c r="S21" s="39" t="s">
        <v>190</v>
      </c>
      <c r="T21" s="39" t="s">
        <v>190</v>
      </c>
      <c r="U21" s="39" t="s">
        <v>190</v>
      </c>
      <c r="V21" s="39" t="s">
        <v>190</v>
      </c>
      <c r="W21" s="39" t="s">
        <v>190</v>
      </c>
      <c r="X21" s="39" t="s">
        <v>190</v>
      </c>
      <c r="Y21" s="39" t="s">
        <v>190</v>
      </c>
      <c r="Z21" s="39" t="s">
        <v>190</v>
      </c>
      <c r="AA21" s="39" t="s">
        <v>190</v>
      </c>
      <c r="AB21" s="39" t="s">
        <v>190</v>
      </c>
      <c r="AC21" s="39" t="s">
        <v>190</v>
      </c>
      <c r="AD21" s="39" t="s">
        <v>190</v>
      </c>
      <c r="AE21" s="39" t="s">
        <v>190</v>
      </c>
      <c r="AF21" s="39" t="s">
        <v>190</v>
      </c>
      <c r="AG21" s="39" t="s">
        <v>190</v>
      </c>
      <c r="AH21" s="39" t="s">
        <v>190</v>
      </c>
      <c r="AI21" s="39" t="s">
        <v>190</v>
      </c>
      <c r="AJ21" s="39" t="s">
        <v>190</v>
      </c>
      <c r="AK21" s="39" t="s">
        <v>190</v>
      </c>
      <c r="AL21" s="39" t="s">
        <v>190</v>
      </c>
      <c r="AM21" s="39" t="s">
        <v>190</v>
      </c>
      <c r="AN21" s="39" t="s">
        <v>190</v>
      </c>
      <c r="AO21" s="39" t="s">
        <v>190</v>
      </c>
      <c r="AP21" s="39" t="s">
        <v>190</v>
      </c>
      <c r="AQ21" s="39" t="s">
        <v>190</v>
      </c>
      <c r="AR21" s="39" t="s">
        <v>190</v>
      </c>
      <c r="AS21" s="39" t="s">
        <v>190</v>
      </c>
      <c r="AT21" s="39" t="s">
        <v>190</v>
      </c>
      <c r="AU21" s="39" t="s">
        <v>190</v>
      </c>
      <c r="AV21" s="39" t="s">
        <v>190</v>
      </c>
      <c r="AW21" s="39" t="s">
        <v>190</v>
      </c>
      <c r="AX21" s="39" t="s">
        <v>190</v>
      </c>
      <c r="AY21" s="39" t="s">
        <v>190</v>
      </c>
      <c r="AZ21" s="39" t="s">
        <v>190</v>
      </c>
      <c r="BA21" s="39" t="s">
        <v>190</v>
      </c>
      <c r="BB21" s="39" t="s">
        <v>190</v>
      </c>
      <c r="BC21" s="39" t="s">
        <v>190</v>
      </c>
      <c r="BD21" s="39" t="s">
        <v>190</v>
      </c>
      <c r="BE21" s="39" t="s">
        <v>190</v>
      </c>
      <c r="BF21" s="39" t="s">
        <v>190</v>
      </c>
      <c r="BG21" s="39" t="s">
        <v>190</v>
      </c>
      <c r="BH21" s="39" t="s">
        <v>190</v>
      </c>
      <c r="BI21" s="39" t="s">
        <v>190</v>
      </c>
      <c r="BJ21" s="39" t="s">
        <v>190</v>
      </c>
      <c r="BK21" s="39" t="s">
        <v>190</v>
      </c>
      <c r="BL21" s="39" t="s">
        <v>190</v>
      </c>
      <c r="BM21" s="39" t="s">
        <v>190</v>
      </c>
      <c r="BN21" s="39" t="s">
        <v>190</v>
      </c>
      <c r="BO21" s="39" t="s">
        <v>190</v>
      </c>
      <c r="BP21" s="39" t="s">
        <v>190</v>
      </c>
      <c r="BQ21" s="39" t="s">
        <v>190</v>
      </c>
      <c r="BR21" s="39" t="s">
        <v>190</v>
      </c>
      <c r="BS21" s="39" t="s">
        <v>190</v>
      </c>
      <c r="BT21" s="39" t="s">
        <v>190</v>
      </c>
      <c r="BU21" s="39" t="s">
        <v>190</v>
      </c>
      <c r="BV21" s="39" t="s">
        <v>190</v>
      </c>
      <c r="BW21" s="39" t="s">
        <v>190</v>
      </c>
      <c r="BX21" s="39" t="s">
        <v>190</v>
      </c>
      <c r="BY21" s="39" t="s">
        <v>190</v>
      </c>
      <c r="BZ21" s="39" t="s">
        <v>190</v>
      </c>
      <c r="CA21" s="39" t="s">
        <v>190</v>
      </c>
      <c r="CB21" s="39" t="s">
        <v>190</v>
      </c>
      <c r="CC21" s="39" t="s">
        <v>190</v>
      </c>
      <c r="CD21" s="39" t="s">
        <v>190</v>
      </c>
      <c r="CE21" s="39" t="s">
        <v>190</v>
      </c>
      <c r="CF21" s="39" t="s">
        <v>190</v>
      </c>
      <c r="CG21" s="39" t="s">
        <v>190</v>
      </c>
      <c r="CH21" s="39" t="s">
        <v>190</v>
      </c>
      <c r="CI21" s="39" t="s">
        <v>190</v>
      </c>
      <c r="CJ21" s="39" t="s">
        <v>190</v>
      </c>
      <c r="CK21" s="39" t="s">
        <v>190</v>
      </c>
      <c r="CL21" s="39" t="s">
        <v>190</v>
      </c>
      <c r="CM21" s="39" t="s">
        <v>190</v>
      </c>
      <c r="CN21" s="39" t="s">
        <v>190</v>
      </c>
      <c r="CO21" s="39" t="s">
        <v>190</v>
      </c>
      <c r="CP21" s="39" t="s">
        <v>190</v>
      </c>
      <c r="CQ21" s="39" t="s">
        <v>190</v>
      </c>
      <c r="CR21" s="39" t="s">
        <v>190</v>
      </c>
      <c r="CS21" s="39" t="s">
        <v>190</v>
      </c>
      <c r="CT21" s="39" t="s">
        <v>190</v>
      </c>
      <c r="CU21" s="39" t="s">
        <v>190</v>
      </c>
      <c r="CV21" s="39" t="s">
        <v>190</v>
      </c>
      <c r="CW21" s="39" t="s">
        <v>190</v>
      </c>
      <c r="CX21" s="39" t="s">
        <v>190</v>
      </c>
      <c r="CY21" s="39" t="s">
        <v>190</v>
      </c>
      <c r="CZ21" s="39" t="s">
        <v>190</v>
      </c>
      <c r="DA21" s="39" t="s">
        <v>190</v>
      </c>
      <c r="DB21" s="39" t="s">
        <v>190</v>
      </c>
      <c r="DC21" s="39" t="s">
        <v>190</v>
      </c>
      <c r="DD21" s="39" t="s">
        <v>190</v>
      </c>
      <c r="DE21" s="39" t="s">
        <v>190</v>
      </c>
      <c r="DF21" s="39" t="s">
        <v>190</v>
      </c>
      <c r="DG21" s="39" t="s">
        <v>190</v>
      </c>
      <c r="DH21" s="39" t="s">
        <v>190</v>
      </c>
      <c r="DI21" s="39" t="s">
        <v>190</v>
      </c>
      <c r="DJ21" s="39" t="s">
        <v>190</v>
      </c>
      <c r="DK21" s="39" t="s">
        <v>190</v>
      </c>
      <c r="DL21" s="39" t="s">
        <v>190</v>
      </c>
      <c r="DM21" s="39" t="s">
        <v>190</v>
      </c>
      <c r="DN21" s="39" t="s">
        <v>190</v>
      </c>
      <c r="DO21" s="39" t="s">
        <v>190</v>
      </c>
      <c r="DP21" s="39" t="s">
        <v>190</v>
      </c>
      <c r="DQ21" s="39" t="s">
        <v>190</v>
      </c>
      <c r="DR21" s="39" t="s">
        <v>190</v>
      </c>
      <c r="DS21" s="39" t="s">
        <v>190</v>
      </c>
      <c r="DT21" s="39" t="s">
        <v>190</v>
      </c>
      <c r="DU21" s="39" t="s">
        <v>190</v>
      </c>
      <c r="DV21" s="39" t="s">
        <v>190</v>
      </c>
      <c r="DW21" s="39" t="s">
        <v>190</v>
      </c>
      <c r="DX21" s="39" t="s">
        <v>190</v>
      </c>
      <c r="DY21" s="39" t="s">
        <v>190</v>
      </c>
      <c r="DZ21" s="39" t="s">
        <v>190</v>
      </c>
      <c r="EA21" s="39" t="s">
        <v>190</v>
      </c>
      <c r="EB21" s="39" t="s">
        <v>190</v>
      </c>
      <c r="EC21" s="39" t="s">
        <v>190</v>
      </c>
      <c r="ED21" s="39" t="s">
        <v>190</v>
      </c>
      <c r="EE21" s="39" t="s">
        <v>190</v>
      </c>
      <c r="EF21" s="39" t="s">
        <v>190</v>
      </c>
      <c r="EG21" s="39" t="s">
        <v>190</v>
      </c>
      <c r="EH21" s="39" t="s">
        <v>190</v>
      </c>
      <c r="EI21" s="39" t="s">
        <v>190</v>
      </c>
      <c r="EJ21" s="39" t="s">
        <v>190</v>
      </c>
    </row>
    <row r="22" spans="2:140" s="9" customFormat="1">
      <c r="B22" s="38"/>
      <c r="C22" s="9">
        <v>15</v>
      </c>
      <c r="D22" s="9" t="s">
        <v>187</v>
      </c>
      <c r="E22" s="36">
        <v>1940</v>
      </c>
      <c r="F22" s="37" t="s">
        <v>184</v>
      </c>
      <c r="G22" s="39">
        <v>35205</v>
      </c>
      <c r="H22" s="39" t="s">
        <v>190</v>
      </c>
      <c r="I22" s="39" t="s">
        <v>190</v>
      </c>
      <c r="J22" s="39" t="s">
        <v>190</v>
      </c>
      <c r="K22" s="39" t="s">
        <v>190</v>
      </c>
      <c r="L22" s="39" t="s">
        <v>190</v>
      </c>
      <c r="M22" s="39" t="s">
        <v>190</v>
      </c>
      <c r="N22" s="39" t="s">
        <v>190</v>
      </c>
      <c r="O22" s="39" t="s">
        <v>190</v>
      </c>
      <c r="P22" s="39" t="s">
        <v>190</v>
      </c>
      <c r="Q22" s="39" t="s">
        <v>190</v>
      </c>
      <c r="R22" s="39" t="s">
        <v>190</v>
      </c>
      <c r="S22" s="39" t="s">
        <v>190</v>
      </c>
      <c r="T22" s="39" t="s">
        <v>190</v>
      </c>
      <c r="U22" s="39" t="s">
        <v>190</v>
      </c>
      <c r="V22" s="39" t="s">
        <v>190</v>
      </c>
      <c r="W22" s="39" t="s">
        <v>190</v>
      </c>
      <c r="X22" s="39" t="s">
        <v>190</v>
      </c>
      <c r="Y22" s="39" t="s">
        <v>190</v>
      </c>
      <c r="Z22" s="39" t="s">
        <v>190</v>
      </c>
      <c r="AA22" s="39" t="s">
        <v>190</v>
      </c>
      <c r="AB22" s="39" t="s">
        <v>190</v>
      </c>
      <c r="AC22" s="39" t="s">
        <v>190</v>
      </c>
      <c r="AD22" s="39" t="s">
        <v>190</v>
      </c>
      <c r="AE22" s="39" t="s">
        <v>190</v>
      </c>
      <c r="AF22" s="39" t="s">
        <v>190</v>
      </c>
      <c r="AG22" s="39" t="s">
        <v>190</v>
      </c>
      <c r="AH22" s="39" t="s">
        <v>190</v>
      </c>
      <c r="AI22" s="39" t="s">
        <v>190</v>
      </c>
      <c r="AJ22" s="39" t="s">
        <v>190</v>
      </c>
      <c r="AK22" s="39" t="s">
        <v>190</v>
      </c>
      <c r="AL22" s="39" t="s">
        <v>190</v>
      </c>
      <c r="AM22" s="39" t="s">
        <v>190</v>
      </c>
      <c r="AN22" s="39" t="s">
        <v>190</v>
      </c>
      <c r="AO22" s="39" t="s">
        <v>190</v>
      </c>
      <c r="AP22" s="39" t="s">
        <v>190</v>
      </c>
      <c r="AQ22" s="39" t="s">
        <v>190</v>
      </c>
      <c r="AR22" s="39" t="s">
        <v>190</v>
      </c>
      <c r="AS22" s="39" t="s">
        <v>190</v>
      </c>
      <c r="AT22" s="39" t="s">
        <v>190</v>
      </c>
      <c r="AU22" s="39" t="s">
        <v>190</v>
      </c>
      <c r="AV22" s="39" t="s">
        <v>190</v>
      </c>
      <c r="AW22" s="39" t="s">
        <v>190</v>
      </c>
      <c r="AX22" s="39" t="s">
        <v>190</v>
      </c>
      <c r="AY22" s="39" t="s">
        <v>190</v>
      </c>
      <c r="AZ22" s="39" t="s">
        <v>190</v>
      </c>
      <c r="BA22" s="39" t="s">
        <v>190</v>
      </c>
      <c r="BB22" s="39" t="s">
        <v>190</v>
      </c>
      <c r="BC22" s="39" t="s">
        <v>190</v>
      </c>
      <c r="BD22" s="39" t="s">
        <v>190</v>
      </c>
      <c r="BE22" s="39" t="s">
        <v>190</v>
      </c>
      <c r="BF22" s="39" t="s">
        <v>190</v>
      </c>
      <c r="BG22" s="39" t="s">
        <v>190</v>
      </c>
      <c r="BH22" s="39" t="s">
        <v>190</v>
      </c>
      <c r="BI22" s="39" t="s">
        <v>190</v>
      </c>
      <c r="BJ22" s="39" t="s">
        <v>190</v>
      </c>
      <c r="BK22" s="39" t="s">
        <v>190</v>
      </c>
      <c r="BL22" s="39" t="s">
        <v>190</v>
      </c>
      <c r="BM22" s="39" t="s">
        <v>190</v>
      </c>
      <c r="BN22" s="39" t="s">
        <v>190</v>
      </c>
      <c r="BO22" s="39" t="s">
        <v>190</v>
      </c>
      <c r="BP22" s="39" t="s">
        <v>190</v>
      </c>
      <c r="BQ22" s="39" t="s">
        <v>190</v>
      </c>
      <c r="BR22" s="39" t="s">
        <v>190</v>
      </c>
      <c r="BS22" s="39" t="s">
        <v>190</v>
      </c>
      <c r="BT22" s="39" t="s">
        <v>190</v>
      </c>
      <c r="BU22" s="39" t="s">
        <v>190</v>
      </c>
      <c r="BV22" s="39" t="s">
        <v>190</v>
      </c>
      <c r="BW22" s="39" t="s">
        <v>190</v>
      </c>
      <c r="BX22" s="39" t="s">
        <v>190</v>
      </c>
      <c r="BY22" s="39" t="s">
        <v>190</v>
      </c>
      <c r="BZ22" s="39" t="s">
        <v>190</v>
      </c>
      <c r="CA22" s="39" t="s">
        <v>190</v>
      </c>
      <c r="CB22" s="39" t="s">
        <v>190</v>
      </c>
      <c r="CC22" s="39" t="s">
        <v>190</v>
      </c>
      <c r="CD22" s="39" t="s">
        <v>190</v>
      </c>
      <c r="CE22" s="39" t="s">
        <v>190</v>
      </c>
      <c r="CF22" s="39" t="s">
        <v>190</v>
      </c>
      <c r="CG22" s="39" t="s">
        <v>190</v>
      </c>
      <c r="CH22" s="39" t="s">
        <v>190</v>
      </c>
      <c r="CI22" s="39" t="s">
        <v>190</v>
      </c>
      <c r="CJ22" s="39" t="s">
        <v>190</v>
      </c>
      <c r="CK22" s="39" t="s">
        <v>190</v>
      </c>
      <c r="CL22" s="39" t="s">
        <v>190</v>
      </c>
      <c r="CM22" s="39" t="s">
        <v>190</v>
      </c>
      <c r="CN22" s="39" t="s">
        <v>190</v>
      </c>
      <c r="CO22" s="39" t="s">
        <v>190</v>
      </c>
      <c r="CP22" s="39" t="s">
        <v>190</v>
      </c>
      <c r="CQ22" s="39" t="s">
        <v>190</v>
      </c>
      <c r="CR22" s="39" t="s">
        <v>190</v>
      </c>
      <c r="CS22" s="39" t="s">
        <v>190</v>
      </c>
      <c r="CT22" s="39" t="s">
        <v>190</v>
      </c>
      <c r="CU22" s="39" t="s">
        <v>190</v>
      </c>
      <c r="CV22" s="39" t="s">
        <v>190</v>
      </c>
      <c r="CW22" s="39" t="s">
        <v>190</v>
      </c>
      <c r="CX22" s="39" t="s">
        <v>190</v>
      </c>
      <c r="CY22" s="39" t="s">
        <v>190</v>
      </c>
      <c r="CZ22" s="39" t="s">
        <v>190</v>
      </c>
      <c r="DA22" s="39" t="s">
        <v>190</v>
      </c>
      <c r="DB22" s="39" t="s">
        <v>190</v>
      </c>
      <c r="DC22" s="39" t="s">
        <v>190</v>
      </c>
      <c r="DD22" s="39" t="s">
        <v>190</v>
      </c>
      <c r="DE22" s="39" t="s">
        <v>190</v>
      </c>
      <c r="DF22" s="39" t="s">
        <v>190</v>
      </c>
      <c r="DG22" s="39" t="s">
        <v>190</v>
      </c>
      <c r="DH22" s="39" t="s">
        <v>190</v>
      </c>
      <c r="DI22" s="39" t="s">
        <v>190</v>
      </c>
      <c r="DJ22" s="39" t="s">
        <v>190</v>
      </c>
      <c r="DK22" s="39" t="s">
        <v>190</v>
      </c>
      <c r="DL22" s="39" t="s">
        <v>190</v>
      </c>
      <c r="DM22" s="39" t="s">
        <v>190</v>
      </c>
      <c r="DN22" s="39" t="s">
        <v>190</v>
      </c>
      <c r="DO22" s="39" t="s">
        <v>190</v>
      </c>
      <c r="DP22" s="39" t="s">
        <v>190</v>
      </c>
      <c r="DQ22" s="39" t="s">
        <v>190</v>
      </c>
      <c r="DR22" s="39" t="s">
        <v>190</v>
      </c>
      <c r="DS22" s="39" t="s">
        <v>190</v>
      </c>
      <c r="DT22" s="39" t="s">
        <v>190</v>
      </c>
      <c r="DU22" s="39" t="s">
        <v>190</v>
      </c>
      <c r="DV22" s="39" t="s">
        <v>190</v>
      </c>
      <c r="DW22" s="39" t="s">
        <v>190</v>
      </c>
      <c r="DX22" s="39" t="s">
        <v>190</v>
      </c>
      <c r="DY22" s="39" t="s">
        <v>190</v>
      </c>
      <c r="DZ22" s="39" t="s">
        <v>190</v>
      </c>
      <c r="EA22" s="39" t="s">
        <v>190</v>
      </c>
      <c r="EB22" s="39" t="s">
        <v>190</v>
      </c>
      <c r="EC22" s="39" t="s">
        <v>190</v>
      </c>
      <c r="ED22" s="39" t="s">
        <v>190</v>
      </c>
      <c r="EE22" s="39" t="s">
        <v>190</v>
      </c>
      <c r="EF22" s="39" t="s">
        <v>190</v>
      </c>
      <c r="EG22" s="39" t="s">
        <v>190</v>
      </c>
      <c r="EH22" s="39" t="s">
        <v>190</v>
      </c>
      <c r="EI22" s="39" t="s">
        <v>190</v>
      </c>
      <c r="EJ22" s="39" t="s">
        <v>190</v>
      </c>
    </row>
    <row r="23" spans="2:140" s="9" customFormat="1">
      <c r="B23" s="38"/>
      <c r="E23" s="36"/>
      <c r="F23" s="40" t="s">
        <v>159</v>
      </c>
      <c r="G23" s="39">
        <v>16601</v>
      </c>
      <c r="H23" s="39" t="s">
        <v>190</v>
      </c>
      <c r="I23" s="39" t="s">
        <v>190</v>
      </c>
      <c r="J23" s="39" t="s">
        <v>190</v>
      </c>
      <c r="K23" s="39" t="s">
        <v>190</v>
      </c>
      <c r="L23" s="39" t="s">
        <v>190</v>
      </c>
      <c r="M23" s="39" t="s">
        <v>190</v>
      </c>
      <c r="N23" s="39" t="s">
        <v>190</v>
      </c>
      <c r="O23" s="39" t="s">
        <v>190</v>
      </c>
      <c r="P23" s="39" t="s">
        <v>190</v>
      </c>
      <c r="Q23" s="39" t="s">
        <v>190</v>
      </c>
      <c r="R23" s="39" t="s">
        <v>190</v>
      </c>
      <c r="S23" s="39" t="s">
        <v>190</v>
      </c>
      <c r="T23" s="39" t="s">
        <v>190</v>
      </c>
      <c r="U23" s="39" t="s">
        <v>190</v>
      </c>
      <c r="V23" s="39" t="s">
        <v>190</v>
      </c>
      <c r="W23" s="39" t="s">
        <v>190</v>
      </c>
      <c r="X23" s="39" t="s">
        <v>190</v>
      </c>
      <c r="Y23" s="39" t="s">
        <v>190</v>
      </c>
      <c r="Z23" s="39" t="s">
        <v>190</v>
      </c>
      <c r="AA23" s="39" t="s">
        <v>190</v>
      </c>
      <c r="AB23" s="39" t="s">
        <v>190</v>
      </c>
      <c r="AC23" s="39" t="s">
        <v>190</v>
      </c>
      <c r="AD23" s="39" t="s">
        <v>190</v>
      </c>
      <c r="AE23" s="39" t="s">
        <v>190</v>
      </c>
      <c r="AF23" s="39" t="s">
        <v>190</v>
      </c>
      <c r="AG23" s="39" t="s">
        <v>190</v>
      </c>
      <c r="AH23" s="39" t="s">
        <v>190</v>
      </c>
      <c r="AI23" s="39" t="s">
        <v>190</v>
      </c>
      <c r="AJ23" s="39" t="s">
        <v>190</v>
      </c>
      <c r="AK23" s="39" t="s">
        <v>190</v>
      </c>
      <c r="AL23" s="39" t="s">
        <v>190</v>
      </c>
      <c r="AM23" s="39" t="s">
        <v>190</v>
      </c>
      <c r="AN23" s="39" t="s">
        <v>190</v>
      </c>
      <c r="AO23" s="39" t="s">
        <v>190</v>
      </c>
      <c r="AP23" s="39" t="s">
        <v>190</v>
      </c>
      <c r="AQ23" s="39" t="s">
        <v>190</v>
      </c>
      <c r="AR23" s="39" t="s">
        <v>190</v>
      </c>
      <c r="AS23" s="39" t="s">
        <v>190</v>
      </c>
      <c r="AT23" s="39" t="s">
        <v>190</v>
      </c>
      <c r="AU23" s="39" t="s">
        <v>190</v>
      </c>
      <c r="AV23" s="39" t="s">
        <v>190</v>
      </c>
      <c r="AW23" s="39" t="s">
        <v>190</v>
      </c>
      <c r="AX23" s="39" t="s">
        <v>190</v>
      </c>
      <c r="AY23" s="39" t="s">
        <v>190</v>
      </c>
      <c r="AZ23" s="39" t="s">
        <v>190</v>
      </c>
      <c r="BA23" s="39" t="s">
        <v>190</v>
      </c>
      <c r="BB23" s="39" t="s">
        <v>190</v>
      </c>
      <c r="BC23" s="39" t="s">
        <v>190</v>
      </c>
      <c r="BD23" s="39" t="s">
        <v>190</v>
      </c>
      <c r="BE23" s="39" t="s">
        <v>190</v>
      </c>
      <c r="BF23" s="39" t="s">
        <v>190</v>
      </c>
      <c r="BG23" s="39" t="s">
        <v>190</v>
      </c>
      <c r="BH23" s="39" t="s">
        <v>190</v>
      </c>
      <c r="BI23" s="39" t="s">
        <v>190</v>
      </c>
      <c r="BJ23" s="39" t="s">
        <v>190</v>
      </c>
      <c r="BK23" s="39" t="s">
        <v>190</v>
      </c>
      <c r="BL23" s="39" t="s">
        <v>190</v>
      </c>
      <c r="BM23" s="39" t="s">
        <v>190</v>
      </c>
      <c r="BN23" s="39" t="s">
        <v>190</v>
      </c>
      <c r="BO23" s="39" t="s">
        <v>190</v>
      </c>
      <c r="BP23" s="39" t="s">
        <v>190</v>
      </c>
      <c r="BQ23" s="39" t="s">
        <v>190</v>
      </c>
      <c r="BR23" s="39" t="s">
        <v>190</v>
      </c>
      <c r="BS23" s="39" t="s">
        <v>190</v>
      </c>
      <c r="BT23" s="39" t="s">
        <v>190</v>
      </c>
      <c r="BU23" s="39" t="s">
        <v>190</v>
      </c>
      <c r="BV23" s="39" t="s">
        <v>190</v>
      </c>
      <c r="BW23" s="39" t="s">
        <v>190</v>
      </c>
      <c r="BX23" s="39" t="s">
        <v>190</v>
      </c>
      <c r="BY23" s="39" t="s">
        <v>190</v>
      </c>
      <c r="BZ23" s="39" t="s">
        <v>190</v>
      </c>
      <c r="CA23" s="39" t="s">
        <v>190</v>
      </c>
      <c r="CB23" s="39" t="s">
        <v>190</v>
      </c>
      <c r="CC23" s="39" t="s">
        <v>190</v>
      </c>
      <c r="CD23" s="39" t="s">
        <v>190</v>
      </c>
      <c r="CE23" s="39" t="s">
        <v>190</v>
      </c>
      <c r="CF23" s="39" t="s">
        <v>190</v>
      </c>
      <c r="CG23" s="39" t="s">
        <v>190</v>
      </c>
      <c r="CH23" s="39" t="s">
        <v>190</v>
      </c>
      <c r="CI23" s="39" t="s">
        <v>190</v>
      </c>
      <c r="CJ23" s="39" t="s">
        <v>190</v>
      </c>
      <c r="CK23" s="39" t="s">
        <v>190</v>
      </c>
      <c r="CL23" s="39" t="s">
        <v>190</v>
      </c>
      <c r="CM23" s="39" t="s">
        <v>190</v>
      </c>
      <c r="CN23" s="39" t="s">
        <v>190</v>
      </c>
      <c r="CO23" s="39" t="s">
        <v>190</v>
      </c>
      <c r="CP23" s="39" t="s">
        <v>190</v>
      </c>
      <c r="CQ23" s="39" t="s">
        <v>190</v>
      </c>
      <c r="CR23" s="39" t="s">
        <v>190</v>
      </c>
      <c r="CS23" s="39" t="s">
        <v>190</v>
      </c>
      <c r="CT23" s="39" t="s">
        <v>190</v>
      </c>
      <c r="CU23" s="39" t="s">
        <v>190</v>
      </c>
      <c r="CV23" s="39" t="s">
        <v>190</v>
      </c>
      <c r="CW23" s="39" t="s">
        <v>190</v>
      </c>
      <c r="CX23" s="39" t="s">
        <v>190</v>
      </c>
      <c r="CY23" s="39" t="s">
        <v>190</v>
      </c>
      <c r="CZ23" s="39" t="s">
        <v>190</v>
      </c>
      <c r="DA23" s="39" t="s">
        <v>190</v>
      </c>
      <c r="DB23" s="39" t="s">
        <v>190</v>
      </c>
      <c r="DC23" s="39" t="s">
        <v>190</v>
      </c>
      <c r="DD23" s="39" t="s">
        <v>190</v>
      </c>
      <c r="DE23" s="39" t="s">
        <v>190</v>
      </c>
      <c r="DF23" s="39" t="s">
        <v>190</v>
      </c>
      <c r="DG23" s="39" t="s">
        <v>190</v>
      </c>
      <c r="DH23" s="39" t="s">
        <v>190</v>
      </c>
      <c r="DI23" s="39" t="s">
        <v>190</v>
      </c>
      <c r="DJ23" s="39" t="s">
        <v>190</v>
      </c>
      <c r="DK23" s="39" t="s">
        <v>190</v>
      </c>
      <c r="DL23" s="39" t="s">
        <v>190</v>
      </c>
      <c r="DM23" s="39" t="s">
        <v>190</v>
      </c>
      <c r="DN23" s="39" t="s">
        <v>190</v>
      </c>
      <c r="DO23" s="39" t="s">
        <v>190</v>
      </c>
      <c r="DP23" s="39" t="s">
        <v>190</v>
      </c>
      <c r="DQ23" s="39" t="s">
        <v>190</v>
      </c>
      <c r="DR23" s="39" t="s">
        <v>190</v>
      </c>
      <c r="DS23" s="39" t="s">
        <v>190</v>
      </c>
      <c r="DT23" s="39" t="s">
        <v>190</v>
      </c>
      <c r="DU23" s="39" t="s">
        <v>190</v>
      </c>
      <c r="DV23" s="39" t="s">
        <v>190</v>
      </c>
      <c r="DW23" s="39" t="s">
        <v>190</v>
      </c>
      <c r="DX23" s="39" t="s">
        <v>190</v>
      </c>
      <c r="DY23" s="39" t="s">
        <v>190</v>
      </c>
      <c r="DZ23" s="39" t="s">
        <v>190</v>
      </c>
      <c r="EA23" s="39" t="s">
        <v>190</v>
      </c>
      <c r="EB23" s="39" t="s">
        <v>190</v>
      </c>
      <c r="EC23" s="39" t="s">
        <v>190</v>
      </c>
      <c r="ED23" s="39" t="s">
        <v>190</v>
      </c>
      <c r="EE23" s="39" t="s">
        <v>190</v>
      </c>
      <c r="EF23" s="39" t="s">
        <v>190</v>
      </c>
      <c r="EG23" s="39" t="s">
        <v>190</v>
      </c>
      <c r="EH23" s="39" t="s">
        <v>190</v>
      </c>
      <c r="EI23" s="39" t="s">
        <v>190</v>
      </c>
      <c r="EJ23" s="39" t="s">
        <v>190</v>
      </c>
    </row>
    <row r="24" spans="2:140" s="9" customFormat="1">
      <c r="B24" s="38"/>
      <c r="E24" s="36"/>
      <c r="F24" s="40" t="s">
        <v>134</v>
      </c>
      <c r="G24" s="39">
        <v>18604</v>
      </c>
      <c r="H24" s="39" t="s">
        <v>190</v>
      </c>
      <c r="I24" s="39" t="s">
        <v>190</v>
      </c>
      <c r="J24" s="39" t="s">
        <v>190</v>
      </c>
      <c r="K24" s="39" t="s">
        <v>190</v>
      </c>
      <c r="L24" s="39" t="s">
        <v>190</v>
      </c>
      <c r="M24" s="39" t="s">
        <v>190</v>
      </c>
      <c r="N24" s="39" t="s">
        <v>190</v>
      </c>
      <c r="O24" s="39" t="s">
        <v>190</v>
      </c>
      <c r="P24" s="39" t="s">
        <v>190</v>
      </c>
      <c r="Q24" s="39" t="s">
        <v>190</v>
      </c>
      <c r="R24" s="39" t="s">
        <v>190</v>
      </c>
      <c r="S24" s="39" t="s">
        <v>190</v>
      </c>
      <c r="T24" s="39" t="s">
        <v>190</v>
      </c>
      <c r="U24" s="39" t="s">
        <v>190</v>
      </c>
      <c r="V24" s="39" t="s">
        <v>190</v>
      </c>
      <c r="W24" s="39" t="s">
        <v>190</v>
      </c>
      <c r="X24" s="39" t="s">
        <v>190</v>
      </c>
      <c r="Y24" s="39" t="s">
        <v>190</v>
      </c>
      <c r="Z24" s="39" t="s">
        <v>190</v>
      </c>
      <c r="AA24" s="39" t="s">
        <v>190</v>
      </c>
      <c r="AB24" s="39" t="s">
        <v>190</v>
      </c>
      <c r="AC24" s="39" t="s">
        <v>190</v>
      </c>
      <c r="AD24" s="39" t="s">
        <v>190</v>
      </c>
      <c r="AE24" s="39" t="s">
        <v>190</v>
      </c>
      <c r="AF24" s="39" t="s">
        <v>190</v>
      </c>
      <c r="AG24" s="39" t="s">
        <v>190</v>
      </c>
      <c r="AH24" s="39" t="s">
        <v>190</v>
      </c>
      <c r="AI24" s="39" t="s">
        <v>190</v>
      </c>
      <c r="AJ24" s="39" t="s">
        <v>190</v>
      </c>
      <c r="AK24" s="39" t="s">
        <v>190</v>
      </c>
      <c r="AL24" s="39" t="s">
        <v>190</v>
      </c>
      <c r="AM24" s="39" t="s">
        <v>190</v>
      </c>
      <c r="AN24" s="39" t="s">
        <v>190</v>
      </c>
      <c r="AO24" s="39" t="s">
        <v>190</v>
      </c>
      <c r="AP24" s="39" t="s">
        <v>190</v>
      </c>
      <c r="AQ24" s="39" t="s">
        <v>190</v>
      </c>
      <c r="AR24" s="39" t="s">
        <v>190</v>
      </c>
      <c r="AS24" s="39" t="s">
        <v>190</v>
      </c>
      <c r="AT24" s="39" t="s">
        <v>190</v>
      </c>
      <c r="AU24" s="39" t="s">
        <v>190</v>
      </c>
      <c r="AV24" s="39" t="s">
        <v>190</v>
      </c>
      <c r="AW24" s="39" t="s">
        <v>190</v>
      </c>
      <c r="AX24" s="39" t="s">
        <v>190</v>
      </c>
      <c r="AY24" s="39" t="s">
        <v>190</v>
      </c>
      <c r="AZ24" s="39" t="s">
        <v>190</v>
      </c>
      <c r="BA24" s="39" t="s">
        <v>190</v>
      </c>
      <c r="BB24" s="39" t="s">
        <v>190</v>
      </c>
      <c r="BC24" s="39" t="s">
        <v>190</v>
      </c>
      <c r="BD24" s="39" t="s">
        <v>190</v>
      </c>
      <c r="BE24" s="39" t="s">
        <v>190</v>
      </c>
      <c r="BF24" s="39" t="s">
        <v>190</v>
      </c>
      <c r="BG24" s="39" t="s">
        <v>190</v>
      </c>
      <c r="BH24" s="39" t="s">
        <v>190</v>
      </c>
      <c r="BI24" s="39" t="s">
        <v>190</v>
      </c>
      <c r="BJ24" s="39" t="s">
        <v>190</v>
      </c>
      <c r="BK24" s="39" t="s">
        <v>190</v>
      </c>
      <c r="BL24" s="39" t="s">
        <v>190</v>
      </c>
      <c r="BM24" s="39" t="s">
        <v>190</v>
      </c>
      <c r="BN24" s="39" t="s">
        <v>190</v>
      </c>
      <c r="BO24" s="39" t="s">
        <v>190</v>
      </c>
      <c r="BP24" s="39" t="s">
        <v>190</v>
      </c>
      <c r="BQ24" s="39" t="s">
        <v>190</v>
      </c>
      <c r="BR24" s="39" t="s">
        <v>190</v>
      </c>
      <c r="BS24" s="39" t="s">
        <v>190</v>
      </c>
      <c r="BT24" s="39" t="s">
        <v>190</v>
      </c>
      <c r="BU24" s="39" t="s">
        <v>190</v>
      </c>
      <c r="BV24" s="39" t="s">
        <v>190</v>
      </c>
      <c r="BW24" s="39" t="s">
        <v>190</v>
      </c>
      <c r="BX24" s="39" t="s">
        <v>190</v>
      </c>
      <c r="BY24" s="39" t="s">
        <v>190</v>
      </c>
      <c r="BZ24" s="39" t="s">
        <v>190</v>
      </c>
      <c r="CA24" s="39" t="s">
        <v>190</v>
      </c>
      <c r="CB24" s="39" t="s">
        <v>190</v>
      </c>
      <c r="CC24" s="39" t="s">
        <v>190</v>
      </c>
      <c r="CD24" s="39" t="s">
        <v>190</v>
      </c>
      <c r="CE24" s="39" t="s">
        <v>190</v>
      </c>
      <c r="CF24" s="39" t="s">
        <v>190</v>
      </c>
      <c r="CG24" s="39" t="s">
        <v>190</v>
      </c>
      <c r="CH24" s="39" t="s">
        <v>190</v>
      </c>
      <c r="CI24" s="39" t="s">
        <v>190</v>
      </c>
      <c r="CJ24" s="39" t="s">
        <v>190</v>
      </c>
      <c r="CK24" s="39" t="s">
        <v>190</v>
      </c>
      <c r="CL24" s="39" t="s">
        <v>190</v>
      </c>
      <c r="CM24" s="39" t="s">
        <v>190</v>
      </c>
      <c r="CN24" s="39" t="s">
        <v>190</v>
      </c>
      <c r="CO24" s="39" t="s">
        <v>190</v>
      </c>
      <c r="CP24" s="39" t="s">
        <v>190</v>
      </c>
      <c r="CQ24" s="39" t="s">
        <v>190</v>
      </c>
      <c r="CR24" s="39" t="s">
        <v>190</v>
      </c>
      <c r="CS24" s="39" t="s">
        <v>190</v>
      </c>
      <c r="CT24" s="39" t="s">
        <v>190</v>
      </c>
      <c r="CU24" s="39" t="s">
        <v>190</v>
      </c>
      <c r="CV24" s="39" t="s">
        <v>190</v>
      </c>
      <c r="CW24" s="39" t="s">
        <v>190</v>
      </c>
      <c r="CX24" s="39" t="s">
        <v>190</v>
      </c>
      <c r="CY24" s="39" t="s">
        <v>190</v>
      </c>
      <c r="CZ24" s="39" t="s">
        <v>190</v>
      </c>
      <c r="DA24" s="39" t="s">
        <v>190</v>
      </c>
      <c r="DB24" s="39" t="s">
        <v>190</v>
      </c>
      <c r="DC24" s="39" t="s">
        <v>190</v>
      </c>
      <c r="DD24" s="39" t="s">
        <v>190</v>
      </c>
      <c r="DE24" s="39" t="s">
        <v>190</v>
      </c>
      <c r="DF24" s="39" t="s">
        <v>190</v>
      </c>
      <c r="DG24" s="39" t="s">
        <v>190</v>
      </c>
      <c r="DH24" s="39" t="s">
        <v>190</v>
      </c>
      <c r="DI24" s="39" t="s">
        <v>190</v>
      </c>
      <c r="DJ24" s="39" t="s">
        <v>190</v>
      </c>
      <c r="DK24" s="39" t="s">
        <v>190</v>
      </c>
      <c r="DL24" s="39" t="s">
        <v>190</v>
      </c>
      <c r="DM24" s="39" t="s">
        <v>190</v>
      </c>
      <c r="DN24" s="39" t="s">
        <v>190</v>
      </c>
      <c r="DO24" s="39" t="s">
        <v>190</v>
      </c>
      <c r="DP24" s="39" t="s">
        <v>190</v>
      </c>
      <c r="DQ24" s="39" t="s">
        <v>190</v>
      </c>
      <c r="DR24" s="39" t="s">
        <v>190</v>
      </c>
      <c r="DS24" s="39" t="s">
        <v>190</v>
      </c>
      <c r="DT24" s="39" t="s">
        <v>190</v>
      </c>
      <c r="DU24" s="39" t="s">
        <v>190</v>
      </c>
      <c r="DV24" s="39" t="s">
        <v>190</v>
      </c>
      <c r="DW24" s="39" t="s">
        <v>190</v>
      </c>
      <c r="DX24" s="39" t="s">
        <v>190</v>
      </c>
      <c r="DY24" s="39" t="s">
        <v>190</v>
      </c>
      <c r="DZ24" s="39" t="s">
        <v>190</v>
      </c>
      <c r="EA24" s="39" t="s">
        <v>190</v>
      </c>
      <c r="EB24" s="39" t="s">
        <v>190</v>
      </c>
      <c r="EC24" s="39" t="s">
        <v>190</v>
      </c>
      <c r="ED24" s="39" t="s">
        <v>190</v>
      </c>
      <c r="EE24" s="39" t="s">
        <v>190</v>
      </c>
      <c r="EF24" s="39" t="s">
        <v>190</v>
      </c>
      <c r="EG24" s="39" t="s">
        <v>190</v>
      </c>
      <c r="EH24" s="39" t="s">
        <v>190</v>
      </c>
      <c r="EI24" s="39" t="s">
        <v>190</v>
      </c>
      <c r="EJ24" s="39" t="s">
        <v>190</v>
      </c>
    </row>
    <row r="25" spans="2:140" s="9" customFormat="1">
      <c r="B25" s="38"/>
      <c r="C25" s="9">
        <v>22</v>
      </c>
      <c r="D25" s="9" t="s">
        <v>187</v>
      </c>
      <c r="E25" s="36">
        <v>1947</v>
      </c>
      <c r="F25" s="37" t="s">
        <v>184</v>
      </c>
      <c r="G25" s="39">
        <v>47057</v>
      </c>
      <c r="H25" s="39" t="s">
        <v>190</v>
      </c>
      <c r="I25" s="39" t="s">
        <v>190</v>
      </c>
      <c r="J25" s="39" t="s">
        <v>190</v>
      </c>
      <c r="K25" s="39" t="s">
        <v>190</v>
      </c>
      <c r="L25" s="39" t="s">
        <v>190</v>
      </c>
      <c r="M25" s="39" t="s">
        <v>190</v>
      </c>
      <c r="N25" s="39" t="s">
        <v>190</v>
      </c>
      <c r="O25" s="39" t="s">
        <v>190</v>
      </c>
      <c r="P25" s="39" t="s">
        <v>190</v>
      </c>
      <c r="Q25" s="39" t="s">
        <v>190</v>
      </c>
      <c r="R25" s="39" t="s">
        <v>190</v>
      </c>
      <c r="S25" s="39" t="s">
        <v>190</v>
      </c>
      <c r="T25" s="39" t="s">
        <v>190</v>
      </c>
      <c r="U25" s="39" t="s">
        <v>190</v>
      </c>
      <c r="V25" s="39" t="s">
        <v>190</v>
      </c>
      <c r="W25" s="39" t="s">
        <v>190</v>
      </c>
      <c r="X25" s="39" t="s">
        <v>190</v>
      </c>
      <c r="Y25" s="39" t="s">
        <v>190</v>
      </c>
      <c r="Z25" s="39" t="s">
        <v>190</v>
      </c>
      <c r="AA25" s="39" t="s">
        <v>190</v>
      </c>
      <c r="AB25" s="39" t="s">
        <v>190</v>
      </c>
      <c r="AC25" s="39" t="s">
        <v>190</v>
      </c>
      <c r="AD25" s="39" t="s">
        <v>190</v>
      </c>
      <c r="AE25" s="39" t="s">
        <v>190</v>
      </c>
      <c r="AF25" s="39" t="s">
        <v>190</v>
      </c>
      <c r="AG25" s="39" t="s">
        <v>190</v>
      </c>
      <c r="AH25" s="39" t="s">
        <v>190</v>
      </c>
      <c r="AI25" s="39" t="s">
        <v>190</v>
      </c>
      <c r="AJ25" s="39" t="s">
        <v>190</v>
      </c>
      <c r="AK25" s="39" t="s">
        <v>190</v>
      </c>
      <c r="AL25" s="39" t="s">
        <v>190</v>
      </c>
      <c r="AM25" s="39" t="s">
        <v>190</v>
      </c>
      <c r="AN25" s="39" t="s">
        <v>190</v>
      </c>
      <c r="AO25" s="39" t="s">
        <v>190</v>
      </c>
      <c r="AP25" s="39" t="s">
        <v>190</v>
      </c>
      <c r="AQ25" s="39" t="s">
        <v>190</v>
      </c>
      <c r="AR25" s="39" t="s">
        <v>190</v>
      </c>
      <c r="AS25" s="39" t="s">
        <v>190</v>
      </c>
      <c r="AT25" s="39" t="s">
        <v>190</v>
      </c>
      <c r="AU25" s="39" t="s">
        <v>190</v>
      </c>
      <c r="AV25" s="39" t="s">
        <v>190</v>
      </c>
      <c r="AW25" s="39" t="s">
        <v>190</v>
      </c>
      <c r="AX25" s="39" t="s">
        <v>190</v>
      </c>
      <c r="AY25" s="39" t="s">
        <v>190</v>
      </c>
      <c r="AZ25" s="39" t="s">
        <v>190</v>
      </c>
      <c r="BA25" s="39" t="s">
        <v>190</v>
      </c>
      <c r="BB25" s="39" t="s">
        <v>190</v>
      </c>
      <c r="BC25" s="39" t="s">
        <v>190</v>
      </c>
      <c r="BD25" s="39" t="s">
        <v>190</v>
      </c>
      <c r="BE25" s="39" t="s">
        <v>190</v>
      </c>
      <c r="BF25" s="39" t="s">
        <v>190</v>
      </c>
      <c r="BG25" s="39" t="s">
        <v>190</v>
      </c>
      <c r="BH25" s="39" t="s">
        <v>190</v>
      </c>
      <c r="BI25" s="39" t="s">
        <v>190</v>
      </c>
      <c r="BJ25" s="39" t="s">
        <v>190</v>
      </c>
      <c r="BK25" s="39" t="s">
        <v>190</v>
      </c>
      <c r="BL25" s="39" t="s">
        <v>190</v>
      </c>
      <c r="BM25" s="39" t="s">
        <v>190</v>
      </c>
      <c r="BN25" s="39" t="s">
        <v>190</v>
      </c>
      <c r="BO25" s="39" t="s">
        <v>190</v>
      </c>
      <c r="BP25" s="39" t="s">
        <v>190</v>
      </c>
      <c r="BQ25" s="39" t="s">
        <v>190</v>
      </c>
      <c r="BR25" s="39" t="s">
        <v>190</v>
      </c>
      <c r="BS25" s="39" t="s">
        <v>190</v>
      </c>
      <c r="BT25" s="39" t="s">
        <v>190</v>
      </c>
      <c r="BU25" s="39" t="s">
        <v>190</v>
      </c>
      <c r="BV25" s="39" t="s">
        <v>190</v>
      </c>
      <c r="BW25" s="39" t="s">
        <v>190</v>
      </c>
      <c r="BX25" s="39" t="s">
        <v>190</v>
      </c>
      <c r="BY25" s="39" t="s">
        <v>190</v>
      </c>
      <c r="BZ25" s="39" t="s">
        <v>190</v>
      </c>
      <c r="CA25" s="39" t="s">
        <v>190</v>
      </c>
      <c r="CB25" s="39" t="s">
        <v>190</v>
      </c>
      <c r="CC25" s="39" t="s">
        <v>190</v>
      </c>
      <c r="CD25" s="39" t="s">
        <v>190</v>
      </c>
      <c r="CE25" s="39" t="s">
        <v>190</v>
      </c>
      <c r="CF25" s="39" t="s">
        <v>190</v>
      </c>
      <c r="CG25" s="39" t="s">
        <v>190</v>
      </c>
      <c r="CH25" s="39" t="s">
        <v>190</v>
      </c>
      <c r="CI25" s="39" t="s">
        <v>190</v>
      </c>
      <c r="CJ25" s="39" t="s">
        <v>190</v>
      </c>
      <c r="CK25" s="39" t="s">
        <v>190</v>
      </c>
      <c r="CL25" s="39" t="s">
        <v>190</v>
      </c>
      <c r="CM25" s="39" t="s">
        <v>190</v>
      </c>
      <c r="CN25" s="39" t="s">
        <v>190</v>
      </c>
      <c r="CO25" s="39" t="s">
        <v>190</v>
      </c>
      <c r="CP25" s="39" t="s">
        <v>190</v>
      </c>
      <c r="CQ25" s="39" t="s">
        <v>190</v>
      </c>
      <c r="CR25" s="39" t="s">
        <v>190</v>
      </c>
      <c r="CS25" s="39" t="s">
        <v>190</v>
      </c>
      <c r="CT25" s="39" t="s">
        <v>190</v>
      </c>
      <c r="CU25" s="39" t="s">
        <v>190</v>
      </c>
      <c r="CV25" s="39" t="s">
        <v>190</v>
      </c>
      <c r="CW25" s="39" t="s">
        <v>190</v>
      </c>
      <c r="CX25" s="39" t="s">
        <v>190</v>
      </c>
      <c r="CY25" s="39" t="s">
        <v>190</v>
      </c>
      <c r="CZ25" s="39" t="s">
        <v>190</v>
      </c>
      <c r="DA25" s="39" t="s">
        <v>190</v>
      </c>
      <c r="DB25" s="39" t="s">
        <v>190</v>
      </c>
      <c r="DC25" s="39" t="s">
        <v>190</v>
      </c>
      <c r="DD25" s="39" t="s">
        <v>190</v>
      </c>
      <c r="DE25" s="39" t="s">
        <v>190</v>
      </c>
      <c r="DF25" s="39" t="s">
        <v>190</v>
      </c>
      <c r="DG25" s="39" t="s">
        <v>190</v>
      </c>
      <c r="DH25" s="39" t="s">
        <v>190</v>
      </c>
      <c r="DI25" s="39" t="s">
        <v>190</v>
      </c>
      <c r="DJ25" s="39" t="s">
        <v>190</v>
      </c>
      <c r="DK25" s="39" t="s">
        <v>190</v>
      </c>
      <c r="DL25" s="39" t="s">
        <v>190</v>
      </c>
      <c r="DM25" s="39" t="s">
        <v>190</v>
      </c>
      <c r="DN25" s="39" t="s">
        <v>190</v>
      </c>
      <c r="DO25" s="39" t="s">
        <v>190</v>
      </c>
      <c r="DP25" s="39" t="s">
        <v>190</v>
      </c>
      <c r="DQ25" s="39" t="s">
        <v>190</v>
      </c>
      <c r="DR25" s="39" t="s">
        <v>190</v>
      </c>
      <c r="DS25" s="39" t="s">
        <v>190</v>
      </c>
      <c r="DT25" s="39" t="s">
        <v>190</v>
      </c>
      <c r="DU25" s="39" t="s">
        <v>190</v>
      </c>
      <c r="DV25" s="39" t="s">
        <v>190</v>
      </c>
      <c r="DW25" s="39" t="s">
        <v>190</v>
      </c>
      <c r="DX25" s="39" t="s">
        <v>190</v>
      </c>
      <c r="DY25" s="39" t="s">
        <v>190</v>
      </c>
      <c r="DZ25" s="39" t="s">
        <v>190</v>
      </c>
      <c r="EA25" s="39" t="s">
        <v>190</v>
      </c>
      <c r="EB25" s="39" t="s">
        <v>190</v>
      </c>
      <c r="EC25" s="39" t="s">
        <v>190</v>
      </c>
      <c r="ED25" s="39" t="s">
        <v>190</v>
      </c>
      <c r="EE25" s="39" t="s">
        <v>190</v>
      </c>
      <c r="EF25" s="39" t="s">
        <v>190</v>
      </c>
      <c r="EG25" s="39" t="s">
        <v>190</v>
      </c>
      <c r="EH25" s="39" t="s">
        <v>190</v>
      </c>
      <c r="EI25" s="39" t="s">
        <v>190</v>
      </c>
      <c r="EJ25" s="39" t="s">
        <v>190</v>
      </c>
    </row>
    <row r="26" spans="2:140" s="9" customFormat="1">
      <c r="B26" s="38"/>
      <c r="E26" s="36"/>
      <c r="F26" s="40" t="s">
        <v>159</v>
      </c>
      <c r="G26" s="39">
        <v>21807</v>
      </c>
      <c r="H26" s="39" t="s">
        <v>190</v>
      </c>
      <c r="I26" s="39" t="s">
        <v>190</v>
      </c>
      <c r="J26" s="39" t="s">
        <v>190</v>
      </c>
      <c r="K26" s="39" t="s">
        <v>190</v>
      </c>
      <c r="L26" s="39" t="s">
        <v>190</v>
      </c>
      <c r="M26" s="39" t="s">
        <v>190</v>
      </c>
      <c r="N26" s="39" t="s">
        <v>190</v>
      </c>
      <c r="O26" s="39" t="s">
        <v>190</v>
      </c>
      <c r="P26" s="39" t="s">
        <v>190</v>
      </c>
      <c r="Q26" s="39" t="s">
        <v>190</v>
      </c>
      <c r="R26" s="39" t="s">
        <v>190</v>
      </c>
      <c r="S26" s="39" t="s">
        <v>190</v>
      </c>
      <c r="T26" s="39" t="s">
        <v>190</v>
      </c>
      <c r="U26" s="39" t="s">
        <v>190</v>
      </c>
      <c r="V26" s="39" t="s">
        <v>190</v>
      </c>
      <c r="W26" s="39" t="s">
        <v>190</v>
      </c>
      <c r="X26" s="39" t="s">
        <v>190</v>
      </c>
      <c r="Y26" s="39" t="s">
        <v>190</v>
      </c>
      <c r="Z26" s="39" t="s">
        <v>190</v>
      </c>
      <c r="AA26" s="39" t="s">
        <v>190</v>
      </c>
      <c r="AB26" s="39" t="s">
        <v>190</v>
      </c>
      <c r="AC26" s="39" t="s">
        <v>190</v>
      </c>
      <c r="AD26" s="39" t="s">
        <v>190</v>
      </c>
      <c r="AE26" s="39" t="s">
        <v>190</v>
      </c>
      <c r="AF26" s="39" t="s">
        <v>190</v>
      </c>
      <c r="AG26" s="39" t="s">
        <v>190</v>
      </c>
      <c r="AH26" s="39" t="s">
        <v>190</v>
      </c>
      <c r="AI26" s="39" t="s">
        <v>190</v>
      </c>
      <c r="AJ26" s="39" t="s">
        <v>190</v>
      </c>
      <c r="AK26" s="39" t="s">
        <v>190</v>
      </c>
      <c r="AL26" s="39" t="s">
        <v>190</v>
      </c>
      <c r="AM26" s="39" t="s">
        <v>190</v>
      </c>
      <c r="AN26" s="39" t="s">
        <v>190</v>
      </c>
      <c r="AO26" s="39" t="s">
        <v>190</v>
      </c>
      <c r="AP26" s="39" t="s">
        <v>190</v>
      </c>
      <c r="AQ26" s="39" t="s">
        <v>190</v>
      </c>
      <c r="AR26" s="39" t="s">
        <v>190</v>
      </c>
      <c r="AS26" s="39" t="s">
        <v>190</v>
      </c>
      <c r="AT26" s="39" t="s">
        <v>190</v>
      </c>
      <c r="AU26" s="39" t="s">
        <v>190</v>
      </c>
      <c r="AV26" s="39" t="s">
        <v>190</v>
      </c>
      <c r="AW26" s="39" t="s">
        <v>190</v>
      </c>
      <c r="AX26" s="39" t="s">
        <v>190</v>
      </c>
      <c r="AY26" s="39" t="s">
        <v>190</v>
      </c>
      <c r="AZ26" s="39" t="s">
        <v>190</v>
      </c>
      <c r="BA26" s="39" t="s">
        <v>190</v>
      </c>
      <c r="BB26" s="39" t="s">
        <v>190</v>
      </c>
      <c r="BC26" s="39" t="s">
        <v>190</v>
      </c>
      <c r="BD26" s="39" t="s">
        <v>190</v>
      </c>
      <c r="BE26" s="39" t="s">
        <v>190</v>
      </c>
      <c r="BF26" s="39" t="s">
        <v>190</v>
      </c>
      <c r="BG26" s="39" t="s">
        <v>190</v>
      </c>
      <c r="BH26" s="39" t="s">
        <v>190</v>
      </c>
      <c r="BI26" s="39" t="s">
        <v>190</v>
      </c>
      <c r="BJ26" s="39" t="s">
        <v>190</v>
      </c>
      <c r="BK26" s="39" t="s">
        <v>190</v>
      </c>
      <c r="BL26" s="39" t="s">
        <v>190</v>
      </c>
      <c r="BM26" s="39" t="s">
        <v>190</v>
      </c>
      <c r="BN26" s="39" t="s">
        <v>190</v>
      </c>
      <c r="BO26" s="39" t="s">
        <v>190</v>
      </c>
      <c r="BP26" s="39" t="s">
        <v>190</v>
      </c>
      <c r="BQ26" s="39" t="s">
        <v>190</v>
      </c>
      <c r="BR26" s="39" t="s">
        <v>190</v>
      </c>
      <c r="BS26" s="39" t="s">
        <v>190</v>
      </c>
      <c r="BT26" s="39" t="s">
        <v>190</v>
      </c>
      <c r="BU26" s="39" t="s">
        <v>190</v>
      </c>
      <c r="BV26" s="39" t="s">
        <v>190</v>
      </c>
      <c r="BW26" s="39" t="s">
        <v>190</v>
      </c>
      <c r="BX26" s="39" t="s">
        <v>190</v>
      </c>
      <c r="BY26" s="39" t="s">
        <v>190</v>
      </c>
      <c r="BZ26" s="39" t="s">
        <v>190</v>
      </c>
      <c r="CA26" s="39" t="s">
        <v>190</v>
      </c>
      <c r="CB26" s="39" t="s">
        <v>190</v>
      </c>
      <c r="CC26" s="39" t="s">
        <v>190</v>
      </c>
      <c r="CD26" s="39" t="s">
        <v>190</v>
      </c>
      <c r="CE26" s="39" t="s">
        <v>190</v>
      </c>
      <c r="CF26" s="39" t="s">
        <v>190</v>
      </c>
      <c r="CG26" s="39" t="s">
        <v>190</v>
      </c>
      <c r="CH26" s="39" t="s">
        <v>190</v>
      </c>
      <c r="CI26" s="39" t="s">
        <v>190</v>
      </c>
      <c r="CJ26" s="39" t="s">
        <v>190</v>
      </c>
      <c r="CK26" s="39" t="s">
        <v>190</v>
      </c>
      <c r="CL26" s="39" t="s">
        <v>190</v>
      </c>
      <c r="CM26" s="39" t="s">
        <v>190</v>
      </c>
      <c r="CN26" s="39" t="s">
        <v>190</v>
      </c>
      <c r="CO26" s="39" t="s">
        <v>190</v>
      </c>
      <c r="CP26" s="39" t="s">
        <v>190</v>
      </c>
      <c r="CQ26" s="39" t="s">
        <v>190</v>
      </c>
      <c r="CR26" s="39" t="s">
        <v>190</v>
      </c>
      <c r="CS26" s="39" t="s">
        <v>190</v>
      </c>
      <c r="CT26" s="39" t="s">
        <v>190</v>
      </c>
      <c r="CU26" s="39" t="s">
        <v>190</v>
      </c>
      <c r="CV26" s="39" t="s">
        <v>190</v>
      </c>
      <c r="CW26" s="39" t="s">
        <v>190</v>
      </c>
      <c r="CX26" s="39" t="s">
        <v>190</v>
      </c>
      <c r="CY26" s="39" t="s">
        <v>190</v>
      </c>
      <c r="CZ26" s="39" t="s">
        <v>190</v>
      </c>
      <c r="DA26" s="39" t="s">
        <v>190</v>
      </c>
      <c r="DB26" s="39" t="s">
        <v>190</v>
      </c>
      <c r="DC26" s="39" t="s">
        <v>190</v>
      </c>
      <c r="DD26" s="39" t="s">
        <v>190</v>
      </c>
      <c r="DE26" s="39" t="s">
        <v>190</v>
      </c>
      <c r="DF26" s="39" t="s">
        <v>190</v>
      </c>
      <c r="DG26" s="39" t="s">
        <v>190</v>
      </c>
      <c r="DH26" s="39" t="s">
        <v>190</v>
      </c>
      <c r="DI26" s="39" t="s">
        <v>190</v>
      </c>
      <c r="DJ26" s="39" t="s">
        <v>190</v>
      </c>
      <c r="DK26" s="39" t="s">
        <v>190</v>
      </c>
      <c r="DL26" s="39" t="s">
        <v>190</v>
      </c>
      <c r="DM26" s="39" t="s">
        <v>190</v>
      </c>
      <c r="DN26" s="39" t="s">
        <v>190</v>
      </c>
      <c r="DO26" s="39" t="s">
        <v>190</v>
      </c>
      <c r="DP26" s="39" t="s">
        <v>190</v>
      </c>
      <c r="DQ26" s="39" t="s">
        <v>190</v>
      </c>
      <c r="DR26" s="39" t="s">
        <v>190</v>
      </c>
      <c r="DS26" s="39" t="s">
        <v>190</v>
      </c>
      <c r="DT26" s="39" t="s">
        <v>190</v>
      </c>
      <c r="DU26" s="39" t="s">
        <v>190</v>
      </c>
      <c r="DV26" s="39" t="s">
        <v>190</v>
      </c>
      <c r="DW26" s="39" t="s">
        <v>190</v>
      </c>
      <c r="DX26" s="39" t="s">
        <v>190</v>
      </c>
      <c r="DY26" s="39" t="s">
        <v>190</v>
      </c>
      <c r="DZ26" s="39" t="s">
        <v>190</v>
      </c>
      <c r="EA26" s="39" t="s">
        <v>190</v>
      </c>
      <c r="EB26" s="39" t="s">
        <v>190</v>
      </c>
      <c r="EC26" s="39" t="s">
        <v>190</v>
      </c>
      <c r="ED26" s="39" t="s">
        <v>190</v>
      </c>
      <c r="EE26" s="39" t="s">
        <v>190</v>
      </c>
      <c r="EF26" s="39" t="s">
        <v>190</v>
      </c>
      <c r="EG26" s="39" t="s">
        <v>190</v>
      </c>
      <c r="EH26" s="39" t="s">
        <v>190</v>
      </c>
      <c r="EI26" s="39" t="s">
        <v>190</v>
      </c>
      <c r="EJ26" s="39" t="s">
        <v>190</v>
      </c>
    </row>
    <row r="27" spans="2:140" s="9" customFormat="1">
      <c r="B27" s="38"/>
      <c r="E27" s="36"/>
      <c r="F27" s="40" t="s">
        <v>134</v>
      </c>
      <c r="G27" s="39">
        <v>25250</v>
      </c>
      <c r="H27" s="39" t="s">
        <v>190</v>
      </c>
      <c r="I27" s="39" t="s">
        <v>190</v>
      </c>
      <c r="J27" s="39" t="s">
        <v>190</v>
      </c>
      <c r="K27" s="39" t="s">
        <v>190</v>
      </c>
      <c r="L27" s="39" t="s">
        <v>190</v>
      </c>
      <c r="M27" s="39" t="s">
        <v>190</v>
      </c>
      <c r="N27" s="39" t="s">
        <v>190</v>
      </c>
      <c r="O27" s="39" t="s">
        <v>190</v>
      </c>
      <c r="P27" s="39" t="s">
        <v>190</v>
      </c>
      <c r="Q27" s="39" t="s">
        <v>190</v>
      </c>
      <c r="R27" s="39" t="s">
        <v>190</v>
      </c>
      <c r="S27" s="39" t="s">
        <v>190</v>
      </c>
      <c r="T27" s="39" t="s">
        <v>190</v>
      </c>
      <c r="U27" s="39" t="s">
        <v>190</v>
      </c>
      <c r="V27" s="39" t="s">
        <v>190</v>
      </c>
      <c r="W27" s="39" t="s">
        <v>190</v>
      </c>
      <c r="X27" s="39" t="s">
        <v>190</v>
      </c>
      <c r="Y27" s="39" t="s">
        <v>190</v>
      </c>
      <c r="Z27" s="39" t="s">
        <v>190</v>
      </c>
      <c r="AA27" s="39" t="s">
        <v>190</v>
      </c>
      <c r="AB27" s="39" t="s">
        <v>190</v>
      </c>
      <c r="AC27" s="39" t="s">
        <v>190</v>
      </c>
      <c r="AD27" s="39" t="s">
        <v>190</v>
      </c>
      <c r="AE27" s="39" t="s">
        <v>190</v>
      </c>
      <c r="AF27" s="39" t="s">
        <v>190</v>
      </c>
      <c r="AG27" s="39" t="s">
        <v>190</v>
      </c>
      <c r="AH27" s="39" t="s">
        <v>190</v>
      </c>
      <c r="AI27" s="39" t="s">
        <v>190</v>
      </c>
      <c r="AJ27" s="39" t="s">
        <v>190</v>
      </c>
      <c r="AK27" s="39" t="s">
        <v>190</v>
      </c>
      <c r="AL27" s="39" t="s">
        <v>190</v>
      </c>
      <c r="AM27" s="39" t="s">
        <v>190</v>
      </c>
      <c r="AN27" s="39" t="s">
        <v>190</v>
      </c>
      <c r="AO27" s="39" t="s">
        <v>190</v>
      </c>
      <c r="AP27" s="39" t="s">
        <v>190</v>
      </c>
      <c r="AQ27" s="39" t="s">
        <v>190</v>
      </c>
      <c r="AR27" s="39" t="s">
        <v>190</v>
      </c>
      <c r="AS27" s="39" t="s">
        <v>190</v>
      </c>
      <c r="AT27" s="39" t="s">
        <v>190</v>
      </c>
      <c r="AU27" s="39" t="s">
        <v>190</v>
      </c>
      <c r="AV27" s="39" t="s">
        <v>190</v>
      </c>
      <c r="AW27" s="39" t="s">
        <v>190</v>
      </c>
      <c r="AX27" s="39" t="s">
        <v>190</v>
      </c>
      <c r="AY27" s="39" t="s">
        <v>190</v>
      </c>
      <c r="AZ27" s="39" t="s">
        <v>190</v>
      </c>
      <c r="BA27" s="39" t="s">
        <v>190</v>
      </c>
      <c r="BB27" s="39" t="s">
        <v>190</v>
      </c>
      <c r="BC27" s="39" t="s">
        <v>190</v>
      </c>
      <c r="BD27" s="39" t="s">
        <v>190</v>
      </c>
      <c r="BE27" s="39" t="s">
        <v>190</v>
      </c>
      <c r="BF27" s="39" t="s">
        <v>190</v>
      </c>
      <c r="BG27" s="39" t="s">
        <v>190</v>
      </c>
      <c r="BH27" s="39" t="s">
        <v>190</v>
      </c>
      <c r="BI27" s="39" t="s">
        <v>190</v>
      </c>
      <c r="BJ27" s="39" t="s">
        <v>190</v>
      </c>
      <c r="BK27" s="39" t="s">
        <v>190</v>
      </c>
      <c r="BL27" s="39" t="s">
        <v>190</v>
      </c>
      <c r="BM27" s="39" t="s">
        <v>190</v>
      </c>
      <c r="BN27" s="39" t="s">
        <v>190</v>
      </c>
      <c r="BO27" s="39" t="s">
        <v>190</v>
      </c>
      <c r="BP27" s="39" t="s">
        <v>190</v>
      </c>
      <c r="BQ27" s="39" t="s">
        <v>190</v>
      </c>
      <c r="BR27" s="39" t="s">
        <v>190</v>
      </c>
      <c r="BS27" s="39" t="s">
        <v>190</v>
      </c>
      <c r="BT27" s="39" t="s">
        <v>190</v>
      </c>
      <c r="BU27" s="39" t="s">
        <v>190</v>
      </c>
      <c r="BV27" s="39" t="s">
        <v>190</v>
      </c>
      <c r="BW27" s="39" t="s">
        <v>190</v>
      </c>
      <c r="BX27" s="39" t="s">
        <v>190</v>
      </c>
      <c r="BY27" s="39" t="s">
        <v>190</v>
      </c>
      <c r="BZ27" s="39" t="s">
        <v>190</v>
      </c>
      <c r="CA27" s="39" t="s">
        <v>190</v>
      </c>
      <c r="CB27" s="39" t="s">
        <v>190</v>
      </c>
      <c r="CC27" s="39" t="s">
        <v>190</v>
      </c>
      <c r="CD27" s="39" t="s">
        <v>190</v>
      </c>
      <c r="CE27" s="39" t="s">
        <v>190</v>
      </c>
      <c r="CF27" s="39" t="s">
        <v>190</v>
      </c>
      <c r="CG27" s="39" t="s">
        <v>190</v>
      </c>
      <c r="CH27" s="39" t="s">
        <v>190</v>
      </c>
      <c r="CI27" s="39" t="s">
        <v>190</v>
      </c>
      <c r="CJ27" s="39" t="s">
        <v>190</v>
      </c>
      <c r="CK27" s="39" t="s">
        <v>190</v>
      </c>
      <c r="CL27" s="39" t="s">
        <v>190</v>
      </c>
      <c r="CM27" s="39" t="s">
        <v>190</v>
      </c>
      <c r="CN27" s="39" t="s">
        <v>190</v>
      </c>
      <c r="CO27" s="39" t="s">
        <v>190</v>
      </c>
      <c r="CP27" s="39" t="s">
        <v>190</v>
      </c>
      <c r="CQ27" s="39" t="s">
        <v>190</v>
      </c>
      <c r="CR27" s="39" t="s">
        <v>190</v>
      </c>
      <c r="CS27" s="39" t="s">
        <v>190</v>
      </c>
      <c r="CT27" s="39" t="s">
        <v>190</v>
      </c>
      <c r="CU27" s="39" t="s">
        <v>190</v>
      </c>
      <c r="CV27" s="39" t="s">
        <v>190</v>
      </c>
      <c r="CW27" s="39" t="s">
        <v>190</v>
      </c>
      <c r="CX27" s="39" t="s">
        <v>190</v>
      </c>
      <c r="CY27" s="39" t="s">
        <v>190</v>
      </c>
      <c r="CZ27" s="39" t="s">
        <v>190</v>
      </c>
      <c r="DA27" s="39" t="s">
        <v>190</v>
      </c>
      <c r="DB27" s="39" t="s">
        <v>190</v>
      </c>
      <c r="DC27" s="39" t="s">
        <v>190</v>
      </c>
      <c r="DD27" s="39" t="s">
        <v>190</v>
      </c>
      <c r="DE27" s="39" t="s">
        <v>190</v>
      </c>
      <c r="DF27" s="39" t="s">
        <v>190</v>
      </c>
      <c r="DG27" s="39" t="s">
        <v>190</v>
      </c>
      <c r="DH27" s="39" t="s">
        <v>190</v>
      </c>
      <c r="DI27" s="39" t="s">
        <v>190</v>
      </c>
      <c r="DJ27" s="39" t="s">
        <v>190</v>
      </c>
      <c r="DK27" s="39" t="s">
        <v>190</v>
      </c>
      <c r="DL27" s="39" t="s">
        <v>190</v>
      </c>
      <c r="DM27" s="39" t="s">
        <v>190</v>
      </c>
      <c r="DN27" s="39" t="s">
        <v>190</v>
      </c>
      <c r="DO27" s="39" t="s">
        <v>190</v>
      </c>
      <c r="DP27" s="39" t="s">
        <v>190</v>
      </c>
      <c r="DQ27" s="39" t="s">
        <v>190</v>
      </c>
      <c r="DR27" s="39" t="s">
        <v>190</v>
      </c>
      <c r="DS27" s="39" t="s">
        <v>190</v>
      </c>
      <c r="DT27" s="39" t="s">
        <v>190</v>
      </c>
      <c r="DU27" s="39" t="s">
        <v>190</v>
      </c>
      <c r="DV27" s="39" t="s">
        <v>190</v>
      </c>
      <c r="DW27" s="39" t="s">
        <v>190</v>
      </c>
      <c r="DX27" s="39" t="s">
        <v>190</v>
      </c>
      <c r="DY27" s="39" t="s">
        <v>190</v>
      </c>
      <c r="DZ27" s="39" t="s">
        <v>190</v>
      </c>
      <c r="EA27" s="39" t="s">
        <v>190</v>
      </c>
      <c r="EB27" s="39" t="s">
        <v>190</v>
      </c>
      <c r="EC27" s="39" t="s">
        <v>190</v>
      </c>
      <c r="ED27" s="39" t="s">
        <v>190</v>
      </c>
      <c r="EE27" s="39" t="s">
        <v>190</v>
      </c>
      <c r="EF27" s="39" t="s">
        <v>190</v>
      </c>
      <c r="EG27" s="39" t="s">
        <v>190</v>
      </c>
      <c r="EH27" s="39" t="s">
        <v>190</v>
      </c>
      <c r="EI27" s="39" t="s">
        <v>190</v>
      </c>
      <c r="EJ27" s="39" t="s">
        <v>190</v>
      </c>
    </row>
    <row r="28" spans="2:140" s="9" customFormat="1">
      <c r="B28" s="38"/>
      <c r="C28" s="9">
        <v>25</v>
      </c>
      <c r="D28" s="9" t="s">
        <v>187</v>
      </c>
      <c r="E28" s="36">
        <v>1950</v>
      </c>
      <c r="F28" s="37" t="s">
        <v>184</v>
      </c>
      <c r="G28" s="39">
        <v>45546</v>
      </c>
      <c r="H28" s="39" t="s">
        <v>190</v>
      </c>
      <c r="I28" s="39" t="s">
        <v>190</v>
      </c>
      <c r="J28" s="39" t="s">
        <v>190</v>
      </c>
      <c r="K28" s="39" t="s">
        <v>190</v>
      </c>
      <c r="L28" s="39" t="s">
        <v>190</v>
      </c>
      <c r="M28" s="39" t="s">
        <v>190</v>
      </c>
      <c r="N28" s="39" t="s">
        <v>190</v>
      </c>
      <c r="O28" s="39" t="s">
        <v>190</v>
      </c>
      <c r="P28" s="39" t="s">
        <v>190</v>
      </c>
      <c r="Q28" s="39" t="s">
        <v>190</v>
      </c>
      <c r="R28" s="39" t="s">
        <v>190</v>
      </c>
      <c r="S28" s="39" t="s">
        <v>190</v>
      </c>
      <c r="T28" s="39" t="s">
        <v>190</v>
      </c>
      <c r="U28" s="39" t="s">
        <v>190</v>
      </c>
      <c r="V28" s="39" t="s">
        <v>190</v>
      </c>
      <c r="W28" s="39" t="s">
        <v>190</v>
      </c>
      <c r="X28" s="39" t="s">
        <v>190</v>
      </c>
      <c r="Y28" s="39" t="s">
        <v>190</v>
      </c>
      <c r="Z28" s="39" t="s">
        <v>190</v>
      </c>
      <c r="AA28" s="39" t="s">
        <v>190</v>
      </c>
      <c r="AB28" s="39" t="s">
        <v>190</v>
      </c>
      <c r="AC28" s="39" t="s">
        <v>190</v>
      </c>
      <c r="AD28" s="39" t="s">
        <v>190</v>
      </c>
      <c r="AE28" s="39" t="s">
        <v>190</v>
      </c>
      <c r="AF28" s="39" t="s">
        <v>190</v>
      </c>
      <c r="AG28" s="39" t="s">
        <v>190</v>
      </c>
      <c r="AH28" s="39" t="s">
        <v>190</v>
      </c>
      <c r="AI28" s="39" t="s">
        <v>190</v>
      </c>
      <c r="AJ28" s="39" t="s">
        <v>190</v>
      </c>
      <c r="AK28" s="39" t="s">
        <v>190</v>
      </c>
      <c r="AL28" s="39" t="s">
        <v>190</v>
      </c>
      <c r="AM28" s="39" t="s">
        <v>190</v>
      </c>
      <c r="AN28" s="39" t="s">
        <v>190</v>
      </c>
      <c r="AO28" s="39" t="s">
        <v>190</v>
      </c>
      <c r="AP28" s="39" t="s">
        <v>190</v>
      </c>
      <c r="AQ28" s="39" t="s">
        <v>190</v>
      </c>
      <c r="AR28" s="39" t="s">
        <v>190</v>
      </c>
      <c r="AS28" s="39" t="s">
        <v>190</v>
      </c>
      <c r="AT28" s="39" t="s">
        <v>190</v>
      </c>
      <c r="AU28" s="39" t="s">
        <v>190</v>
      </c>
      <c r="AV28" s="39" t="s">
        <v>190</v>
      </c>
      <c r="AW28" s="39" t="s">
        <v>190</v>
      </c>
      <c r="AX28" s="39" t="s">
        <v>190</v>
      </c>
      <c r="AY28" s="39" t="s">
        <v>190</v>
      </c>
      <c r="AZ28" s="39" t="s">
        <v>190</v>
      </c>
      <c r="BA28" s="39" t="s">
        <v>190</v>
      </c>
      <c r="BB28" s="39" t="s">
        <v>190</v>
      </c>
      <c r="BC28" s="39" t="s">
        <v>190</v>
      </c>
      <c r="BD28" s="39" t="s">
        <v>190</v>
      </c>
      <c r="BE28" s="39" t="s">
        <v>190</v>
      </c>
      <c r="BF28" s="39" t="s">
        <v>190</v>
      </c>
      <c r="BG28" s="39" t="s">
        <v>190</v>
      </c>
      <c r="BH28" s="39" t="s">
        <v>190</v>
      </c>
      <c r="BI28" s="39" t="s">
        <v>190</v>
      </c>
      <c r="BJ28" s="39" t="s">
        <v>190</v>
      </c>
      <c r="BK28" s="39" t="s">
        <v>190</v>
      </c>
      <c r="BL28" s="39" t="s">
        <v>190</v>
      </c>
      <c r="BM28" s="39" t="s">
        <v>190</v>
      </c>
      <c r="BN28" s="39" t="s">
        <v>190</v>
      </c>
      <c r="BO28" s="39" t="s">
        <v>190</v>
      </c>
      <c r="BP28" s="39" t="s">
        <v>190</v>
      </c>
      <c r="BQ28" s="39" t="s">
        <v>190</v>
      </c>
      <c r="BR28" s="39" t="s">
        <v>190</v>
      </c>
      <c r="BS28" s="39" t="s">
        <v>190</v>
      </c>
      <c r="BT28" s="39" t="s">
        <v>190</v>
      </c>
      <c r="BU28" s="39" t="s">
        <v>190</v>
      </c>
      <c r="BV28" s="39" t="s">
        <v>190</v>
      </c>
      <c r="BW28" s="39" t="s">
        <v>190</v>
      </c>
      <c r="BX28" s="39" t="s">
        <v>190</v>
      </c>
      <c r="BY28" s="39" t="s">
        <v>190</v>
      </c>
      <c r="BZ28" s="39" t="s">
        <v>190</v>
      </c>
      <c r="CA28" s="39" t="s">
        <v>190</v>
      </c>
      <c r="CB28" s="39" t="s">
        <v>190</v>
      </c>
      <c r="CC28" s="39" t="s">
        <v>190</v>
      </c>
      <c r="CD28" s="39" t="s">
        <v>190</v>
      </c>
      <c r="CE28" s="39" t="s">
        <v>190</v>
      </c>
      <c r="CF28" s="39" t="s">
        <v>190</v>
      </c>
      <c r="CG28" s="39" t="s">
        <v>190</v>
      </c>
      <c r="CH28" s="39" t="s">
        <v>190</v>
      </c>
      <c r="CI28" s="39" t="s">
        <v>190</v>
      </c>
      <c r="CJ28" s="39" t="s">
        <v>190</v>
      </c>
      <c r="CK28" s="39" t="s">
        <v>190</v>
      </c>
      <c r="CL28" s="39" t="s">
        <v>190</v>
      </c>
      <c r="CM28" s="39" t="s">
        <v>190</v>
      </c>
      <c r="CN28" s="39" t="s">
        <v>190</v>
      </c>
      <c r="CO28" s="39" t="s">
        <v>190</v>
      </c>
      <c r="CP28" s="39" t="s">
        <v>190</v>
      </c>
      <c r="CQ28" s="39" t="s">
        <v>190</v>
      </c>
      <c r="CR28" s="39" t="s">
        <v>190</v>
      </c>
      <c r="CS28" s="39" t="s">
        <v>190</v>
      </c>
      <c r="CT28" s="39" t="s">
        <v>190</v>
      </c>
      <c r="CU28" s="39" t="s">
        <v>190</v>
      </c>
      <c r="CV28" s="39" t="s">
        <v>190</v>
      </c>
      <c r="CW28" s="39" t="s">
        <v>190</v>
      </c>
      <c r="CX28" s="39" t="s">
        <v>190</v>
      </c>
      <c r="CY28" s="39" t="s">
        <v>190</v>
      </c>
      <c r="CZ28" s="39" t="s">
        <v>190</v>
      </c>
      <c r="DA28" s="39" t="s">
        <v>190</v>
      </c>
      <c r="DB28" s="39" t="s">
        <v>190</v>
      </c>
      <c r="DC28" s="39" t="s">
        <v>190</v>
      </c>
      <c r="DD28" s="39" t="s">
        <v>190</v>
      </c>
      <c r="DE28" s="39" t="s">
        <v>190</v>
      </c>
      <c r="DF28" s="39" t="s">
        <v>190</v>
      </c>
      <c r="DG28" s="39" t="s">
        <v>190</v>
      </c>
      <c r="DH28" s="39" t="s">
        <v>190</v>
      </c>
      <c r="DI28" s="39" t="s">
        <v>190</v>
      </c>
      <c r="DJ28" s="39" t="s">
        <v>190</v>
      </c>
      <c r="DK28" s="39" t="s">
        <v>190</v>
      </c>
      <c r="DL28" s="39" t="s">
        <v>190</v>
      </c>
      <c r="DM28" s="39" t="s">
        <v>190</v>
      </c>
      <c r="DN28" s="39" t="s">
        <v>190</v>
      </c>
      <c r="DO28" s="39" t="s">
        <v>190</v>
      </c>
      <c r="DP28" s="39" t="s">
        <v>190</v>
      </c>
      <c r="DQ28" s="39" t="s">
        <v>190</v>
      </c>
      <c r="DR28" s="39" t="s">
        <v>190</v>
      </c>
      <c r="DS28" s="39" t="s">
        <v>190</v>
      </c>
      <c r="DT28" s="39" t="s">
        <v>190</v>
      </c>
      <c r="DU28" s="39" t="s">
        <v>190</v>
      </c>
      <c r="DV28" s="39" t="s">
        <v>190</v>
      </c>
      <c r="DW28" s="39" t="s">
        <v>190</v>
      </c>
      <c r="DX28" s="39" t="s">
        <v>190</v>
      </c>
      <c r="DY28" s="39" t="s">
        <v>190</v>
      </c>
      <c r="DZ28" s="39" t="s">
        <v>190</v>
      </c>
      <c r="EA28" s="39" t="s">
        <v>190</v>
      </c>
      <c r="EB28" s="39" t="s">
        <v>190</v>
      </c>
      <c r="EC28" s="39" t="s">
        <v>190</v>
      </c>
      <c r="ED28" s="39" t="s">
        <v>190</v>
      </c>
      <c r="EE28" s="39" t="s">
        <v>190</v>
      </c>
      <c r="EF28" s="39" t="s">
        <v>190</v>
      </c>
      <c r="EG28" s="39" t="s">
        <v>190</v>
      </c>
      <c r="EH28" s="39" t="s">
        <v>190</v>
      </c>
      <c r="EI28" s="39" t="s">
        <v>190</v>
      </c>
      <c r="EJ28" s="39" t="s">
        <v>190</v>
      </c>
    </row>
    <row r="29" spans="2:140" s="9" customFormat="1">
      <c r="B29" s="38"/>
      <c r="E29" s="36"/>
      <c r="F29" s="40" t="s">
        <v>159</v>
      </c>
      <c r="G29" s="39">
        <v>21474</v>
      </c>
      <c r="H29" s="39" t="s">
        <v>190</v>
      </c>
      <c r="I29" s="39" t="s">
        <v>190</v>
      </c>
      <c r="J29" s="39" t="s">
        <v>190</v>
      </c>
      <c r="K29" s="39" t="s">
        <v>190</v>
      </c>
      <c r="L29" s="39" t="s">
        <v>190</v>
      </c>
      <c r="M29" s="39" t="s">
        <v>190</v>
      </c>
      <c r="N29" s="39" t="s">
        <v>190</v>
      </c>
      <c r="O29" s="39" t="s">
        <v>190</v>
      </c>
      <c r="P29" s="39" t="s">
        <v>190</v>
      </c>
      <c r="Q29" s="39" t="s">
        <v>190</v>
      </c>
      <c r="R29" s="39" t="s">
        <v>190</v>
      </c>
      <c r="S29" s="39" t="s">
        <v>190</v>
      </c>
      <c r="T29" s="39" t="s">
        <v>190</v>
      </c>
      <c r="U29" s="39" t="s">
        <v>190</v>
      </c>
      <c r="V29" s="39" t="s">
        <v>190</v>
      </c>
      <c r="W29" s="39" t="s">
        <v>190</v>
      </c>
      <c r="X29" s="39" t="s">
        <v>190</v>
      </c>
      <c r="Y29" s="39" t="s">
        <v>190</v>
      </c>
      <c r="Z29" s="39" t="s">
        <v>190</v>
      </c>
      <c r="AA29" s="39" t="s">
        <v>190</v>
      </c>
      <c r="AB29" s="39" t="s">
        <v>190</v>
      </c>
      <c r="AC29" s="39" t="s">
        <v>190</v>
      </c>
      <c r="AD29" s="39" t="s">
        <v>190</v>
      </c>
      <c r="AE29" s="39" t="s">
        <v>190</v>
      </c>
      <c r="AF29" s="39" t="s">
        <v>190</v>
      </c>
      <c r="AG29" s="39" t="s">
        <v>190</v>
      </c>
      <c r="AH29" s="39" t="s">
        <v>190</v>
      </c>
      <c r="AI29" s="39" t="s">
        <v>190</v>
      </c>
      <c r="AJ29" s="39" t="s">
        <v>190</v>
      </c>
      <c r="AK29" s="39" t="s">
        <v>190</v>
      </c>
      <c r="AL29" s="39" t="s">
        <v>190</v>
      </c>
      <c r="AM29" s="39" t="s">
        <v>190</v>
      </c>
      <c r="AN29" s="39" t="s">
        <v>190</v>
      </c>
      <c r="AO29" s="39" t="s">
        <v>190</v>
      </c>
      <c r="AP29" s="39" t="s">
        <v>190</v>
      </c>
      <c r="AQ29" s="39" t="s">
        <v>190</v>
      </c>
      <c r="AR29" s="39" t="s">
        <v>190</v>
      </c>
      <c r="AS29" s="39" t="s">
        <v>190</v>
      </c>
      <c r="AT29" s="39" t="s">
        <v>190</v>
      </c>
      <c r="AU29" s="39" t="s">
        <v>190</v>
      </c>
      <c r="AV29" s="39" t="s">
        <v>190</v>
      </c>
      <c r="AW29" s="39" t="s">
        <v>190</v>
      </c>
      <c r="AX29" s="39" t="s">
        <v>190</v>
      </c>
      <c r="AY29" s="39" t="s">
        <v>190</v>
      </c>
      <c r="AZ29" s="39" t="s">
        <v>190</v>
      </c>
      <c r="BA29" s="39" t="s">
        <v>190</v>
      </c>
      <c r="BB29" s="39" t="s">
        <v>190</v>
      </c>
      <c r="BC29" s="39" t="s">
        <v>190</v>
      </c>
      <c r="BD29" s="39" t="s">
        <v>190</v>
      </c>
      <c r="BE29" s="39" t="s">
        <v>190</v>
      </c>
      <c r="BF29" s="39" t="s">
        <v>190</v>
      </c>
      <c r="BG29" s="39" t="s">
        <v>190</v>
      </c>
      <c r="BH29" s="39" t="s">
        <v>190</v>
      </c>
      <c r="BI29" s="39" t="s">
        <v>190</v>
      </c>
      <c r="BJ29" s="39" t="s">
        <v>190</v>
      </c>
      <c r="BK29" s="39" t="s">
        <v>190</v>
      </c>
      <c r="BL29" s="39" t="s">
        <v>190</v>
      </c>
      <c r="BM29" s="39" t="s">
        <v>190</v>
      </c>
      <c r="BN29" s="39" t="s">
        <v>190</v>
      </c>
      <c r="BO29" s="39" t="s">
        <v>190</v>
      </c>
      <c r="BP29" s="39" t="s">
        <v>190</v>
      </c>
      <c r="BQ29" s="39" t="s">
        <v>190</v>
      </c>
      <c r="BR29" s="39" t="s">
        <v>190</v>
      </c>
      <c r="BS29" s="39" t="s">
        <v>190</v>
      </c>
      <c r="BT29" s="39" t="s">
        <v>190</v>
      </c>
      <c r="BU29" s="39" t="s">
        <v>190</v>
      </c>
      <c r="BV29" s="39" t="s">
        <v>190</v>
      </c>
      <c r="BW29" s="39" t="s">
        <v>190</v>
      </c>
      <c r="BX29" s="39" t="s">
        <v>190</v>
      </c>
      <c r="BY29" s="39" t="s">
        <v>190</v>
      </c>
      <c r="BZ29" s="39" t="s">
        <v>190</v>
      </c>
      <c r="CA29" s="39" t="s">
        <v>190</v>
      </c>
      <c r="CB29" s="39" t="s">
        <v>190</v>
      </c>
      <c r="CC29" s="39" t="s">
        <v>190</v>
      </c>
      <c r="CD29" s="39" t="s">
        <v>190</v>
      </c>
      <c r="CE29" s="39" t="s">
        <v>190</v>
      </c>
      <c r="CF29" s="39" t="s">
        <v>190</v>
      </c>
      <c r="CG29" s="39" t="s">
        <v>190</v>
      </c>
      <c r="CH29" s="39" t="s">
        <v>190</v>
      </c>
      <c r="CI29" s="39" t="s">
        <v>190</v>
      </c>
      <c r="CJ29" s="39" t="s">
        <v>190</v>
      </c>
      <c r="CK29" s="39" t="s">
        <v>190</v>
      </c>
      <c r="CL29" s="39" t="s">
        <v>190</v>
      </c>
      <c r="CM29" s="39" t="s">
        <v>190</v>
      </c>
      <c r="CN29" s="39" t="s">
        <v>190</v>
      </c>
      <c r="CO29" s="39" t="s">
        <v>190</v>
      </c>
      <c r="CP29" s="39" t="s">
        <v>190</v>
      </c>
      <c r="CQ29" s="39" t="s">
        <v>190</v>
      </c>
      <c r="CR29" s="39" t="s">
        <v>190</v>
      </c>
      <c r="CS29" s="39" t="s">
        <v>190</v>
      </c>
      <c r="CT29" s="39" t="s">
        <v>190</v>
      </c>
      <c r="CU29" s="39" t="s">
        <v>190</v>
      </c>
      <c r="CV29" s="39" t="s">
        <v>190</v>
      </c>
      <c r="CW29" s="39" t="s">
        <v>190</v>
      </c>
      <c r="CX29" s="39" t="s">
        <v>190</v>
      </c>
      <c r="CY29" s="39" t="s">
        <v>190</v>
      </c>
      <c r="CZ29" s="39" t="s">
        <v>190</v>
      </c>
      <c r="DA29" s="39" t="s">
        <v>190</v>
      </c>
      <c r="DB29" s="39" t="s">
        <v>190</v>
      </c>
      <c r="DC29" s="39" t="s">
        <v>190</v>
      </c>
      <c r="DD29" s="39" t="s">
        <v>190</v>
      </c>
      <c r="DE29" s="39" t="s">
        <v>190</v>
      </c>
      <c r="DF29" s="39" t="s">
        <v>190</v>
      </c>
      <c r="DG29" s="39" t="s">
        <v>190</v>
      </c>
      <c r="DH29" s="39" t="s">
        <v>190</v>
      </c>
      <c r="DI29" s="39" t="s">
        <v>190</v>
      </c>
      <c r="DJ29" s="39" t="s">
        <v>190</v>
      </c>
      <c r="DK29" s="39" t="s">
        <v>190</v>
      </c>
      <c r="DL29" s="39" t="s">
        <v>190</v>
      </c>
      <c r="DM29" s="39" t="s">
        <v>190</v>
      </c>
      <c r="DN29" s="39" t="s">
        <v>190</v>
      </c>
      <c r="DO29" s="39" t="s">
        <v>190</v>
      </c>
      <c r="DP29" s="39" t="s">
        <v>190</v>
      </c>
      <c r="DQ29" s="39" t="s">
        <v>190</v>
      </c>
      <c r="DR29" s="39" t="s">
        <v>190</v>
      </c>
      <c r="DS29" s="39" t="s">
        <v>190</v>
      </c>
      <c r="DT29" s="39" t="s">
        <v>190</v>
      </c>
      <c r="DU29" s="39" t="s">
        <v>190</v>
      </c>
      <c r="DV29" s="39" t="s">
        <v>190</v>
      </c>
      <c r="DW29" s="39" t="s">
        <v>190</v>
      </c>
      <c r="DX29" s="39" t="s">
        <v>190</v>
      </c>
      <c r="DY29" s="39" t="s">
        <v>190</v>
      </c>
      <c r="DZ29" s="39" t="s">
        <v>190</v>
      </c>
      <c r="EA29" s="39" t="s">
        <v>190</v>
      </c>
      <c r="EB29" s="39" t="s">
        <v>190</v>
      </c>
      <c r="EC29" s="39" t="s">
        <v>190</v>
      </c>
      <c r="ED29" s="39" t="s">
        <v>190</v>
      </c>
      <c r="EE29" s="39" t="s">
        <v>190</v>
      </c>
      <c r="EF29" s="39" t="s">
        <v>190</v>
      </c>
      <c r="EG29" s="39" t="s">
        <v>190</v>
      </c>
      <c r="EH29" s="39" t="s">
        <v>190</v>
      </c>
      <c r="EI29" s="39" t="s">
        <v>190</v>
      </c>
      <c r="EJ29" s="39" t="s">
        <v>190</v>
      </c>
    </row>
    <row r="30" spans="2:140" s="9" customFormat="1">
      <c r="B30" s="38"/>
      <c r="E30" s="36"/>
      <c r="F30" s="40" t="s">
        <v>134</v>
      </c>
      <c r="G30" s="39">
        <v>24072</v>
      </c>
      <c r="H30" s="39" t="s">
        <v>190</v>
      </c>
      <c r="I30" s="39" t="s">
        <v>190</v>
      </c>
      <c r="J30" s="39" t="s">
        <v>190</v>
      </c>
      <c r="K30" s="39" t="s">
        <v>190</v>
      </c>
      <c r="L30" s="39" t="s">
        <v>190</v>
      </c>
      <c r="M30" s="39" t="s">
        <v>190</v>
      </c>
      <c r="N30" s="39" t="s">
        <v>190</v>
      </c>
      <c r="O30" s="39" t="s">
        <v>190</v>
      </c>
      <c r="P30" s="39" t="s">
        <v>190</v>
      </c>
      <c r="Q30" s="39" t="s">
        <v>190</v>
      </c>
      <c r="R30" s="39" t="s">
        <v>190</v>
      </c>
      <c r="S30" s="39" t="s">
        <v>190</v>
      </c>
      <c r="T30" s="39" t="s">
        <v>190</v>
      </c>
      <c r="U30" s="39" t="s">
        <v>190</v>
      </c>
      <c r="V30" s="39" t="s">
        <v>190</v>
      </c>
      <c r="W30" s="39" t="s">
        <v>190</v>
      </c>
      <c r="X30" s="39" t="s">
        <v>190</v>
      </c>
      <c r="Y30" s="39" t="s">
        <v>190</v>
      </c>
      <c r="Z30" s="39" t="s">
        <v>190</v>
      </c>
      <c r="AA30" s="39" t="s">
        <v>190</v>
      </c>
      <c r="AB30" s="39" t="s">
        <v>190</v>
      </c>
      <c r="AC30" s="39" t="s">
        <v>190</v>
      </c>
      <c r="AD30" s="39" t="s">
        <v>190</v>
      </c>
      <c r="AE30" s="39" t="s">
        <v>190</v>
      </c>
      <c r="AF30" s="39" t="s">
        <v>190</v>
      </c>
      <c r="AG30" s="39" t="s">
        <v>190</v>
      </c>
      <c r="AH30" s="39" t="s">
        <v>190</v>
      </c>
      <c r="AI30" s="39" t="s">
        <v>190</v>
      </c>
      <c r="AJ30" s="39" t="s">
        <v>190</v>
      </c>
      <c r="AK30" s="39" t="s">
        <v>190</v>
      </c>
      <c r="AL30" s="39" t="s">
        <v>190</v>
      </c>
      <c r="AM30" s="39" t="s">
        <v>190</v>
      </c>
      <c r="AN30" s="39" t="s">
        <v>190</v>
      </c>
      <c r="AO30" s="39" t="s">
        <v>190</v>
      </c>
      <c r="AP30" s="39" t="s">
        <v>190</v>
      </c>
      <c r="AQ30" s="39" t="s">
        <v>190</v>
      </c>
      <c r="AR30" s="39" t="s">
        <v>190</v>
      </c>
      <c r="AS30" s="39" t="s">
        <v>190</v>
      </c>
      <c r="AT30" s="39" t="s">
        <v>190</v>
      </c>
      <c r="AU30" s="39" t="s">
        <v>190</v>
      </c>
      <c r="AV30" s="39" t="s">
        <v>190</v>
      </c>
      <c r="AW30" s="39" t="s">
        <v>190</v>
      </c>
      <c r="AX30" s="39" t="s">
        <v>190</v>
      </c>
      <c r="AY30" s="39" t="s">
        <v>190</v>
      </c>
      <c r="AZ30" s="39" t="s">
        <v>190</v>
      </c>
      <c r="BA30" s="39" t="s">
        <v>190</v>
      </c>
      <c r="BB30" s="39" t="s">
        <v>190</v>
      </c>
      <c r="BC30" s="39" t="s">
        <v>190</v>
      </c>
      <c r="BD30" s="39" t="s">
        <v>190</v>
      </c>
      <c r="BE30" s="39" t="s">
        <v>190</v>
      </c>
      <c r="BF30" s="39" t="s">
        <v>190</v>
      </c>
      <c r="BG30" s="39" t="s">
        <v>190</v>
      </c>
      <c r="BH30" s="39" t="s">
        <v>190</v>
      </c>
      <c r="BI30" s="39" t="s">
        <v>190</v>
      </c>
      <c r="BJ30" s="39" t="s">
        <v>190</v>
      </c>
      <c r="BK30" s="39" t="s">
        <v>190</v>
      </c>
      <c r="BL30" s="39" t="s">
        <v>190</v>
      </c>
      <c r="BM30" s="39" t="s">
        <v>190</v>
      </c>
      <c r="BN30" s="39" t="s">
        <v>190</v>
      </c>
      <c r="BO30" s="39" t="s">
        <v>190</v>
      </c>
      <c r="BP30" s="39" t="s">
        <v>190</v>
      </c>
      <c r="BQ30" s="39" t="s">
        <v>190</v>
      </c>
      <c r="BR30" s="39" t="s">
        <v>190</v>
      </c>
      <c r="BS30" s="39" t="s">
        <v>190</v>
      </c>
      <c r="BT30" s="39" t="s">
        <v>190</v>
      </c>
      <c r="BU30" s="39" t="s">
        <v>190</v>
      </c>
      <c r="BV30" s="39" t="s">
        <v>190</v>
      </c>
      <c r="BW30" s="39" t="s">
        <v>190</v>
      </c>
      <c r="BX30" s="39" t="s">
        <v>190</v>
      </c>
      <c r="BY30" s="39" t="s">
        <v>190</v>
      </c>
      <c r="BZ30" s="39" t="s">
        <v>190</v>
      </c>
      <c r="CA30" s="39" t="s">
        <v>190</v>
      </c>
      <c r="CB30" s="39" t="s">
        <v>190</v>
      </c>
      <c r="CC30" s="39" t="s">
        <v>190</v>
      </c>
      <c r="CD30" s="39" t="s">
        <v>190</v>
      </c>
      <c r="CE30" s="39" t="s">
        <v>190</v>
      </c>
      <c r="CF30" s="39" t="s">
        <v>190</v>
      </c>
      <c r="CG30" s="39" t="s">
        <v>190</v>
      </c>
      <c r="CH30" s="39" t="s">
        <v>190</v>
      </c>
      <c r="CI30" s="39" t="s">
        <v>190</v>
      </c>
      <c r="CJ30" s="39" t="s">
        <v>190</v>
      </c>
      <c r="CK30" s="39" t="s">
        <v>190</v>
      </c>
      <c r="CL30" s="39" t="s">
        <v>190</v>
      </c>
      <c r="CM30" s="39" t="s">
        <v>190</v>
      </c>
      <c r="CN30" s="39" t="s">
        <v>190</v>
      </c>
      <c r="CO30" s="39" t="s">
        <v>190</v>
      </c>
      <c r="CP30" s="39" t="s">
        <v>190</v>
      </c>
      <c r="CQ30" s="39" t="s">
        <v>190</v>
      </c>
      <c r="CR30" s="39" t="s">
        <v>190</v>
      </c>
      <c r="CS30" s="39" t="s">
        <v>190</v>
      </c>
      <c r="CT30" s="39" t="s">
        <v>190</v>
      </c>
      <c r="CU30" s="39" t="s">
        <v>190</v>
      </c>
      <c r="CV30" s="39" t="s">
        <v>190</v>
      </c>
      <c r="CW30" s="39" t="s">
        <v>190</v>
      </c>
      <c r="CX30" s="39" t="s">
        <v>190</v>
      </c>
      <c r="CY30" s="39" t="s">
        <v>190</v>
      </c>
      <c r="CZ30" s="39" t="s">
        <v>190</v>
      </c>
      <c r="DA30" s="39" t="s">
        <v>190</v>
      </c>
      <c r="DB30" s="39" t="s">
        <v>190</v>
      </c>
      <c r="DC30" s="39" t="s">
        <v>190</v>
      </c>
      <c r="DD30" s="39" t="s">
        <v>190</v>
      </c>
      <c r="DE30" s="39" t="s">
        <v>190</v>
      </c>
      <c r="DF30" s="39" t="s">
        <v>190</v>
      </c>
      <c r="DG30" s="39" t="s">
        <v>190</v>
      </c>
      <c r="DH30" s="39" t="s">
        <v>190</v>
      </c>
      <c r="DI30" s="39" t="s">
        <v>190</v>
      </c>
      <c r="DJ30" s="39" t="s">
        <v>190</v>
      </c>
      <c r="DK30" s="39" t="s">
        <v>190</v>
      </c>
      <c r="DL30" s="39" t="s">
        <v>190</v>
      </c>
      <c r="DM30" s="39" t="s">
        <v>190</v>
      </c>
      <c r="DN30" s="39" t="s">
        <v>190</v>
      </c>
      <c r="DO30" s="39" t="s">
        <v>190</v>
      </c>
      <c r="DP30" s="39" t="s">
        <v>190</v>
      </c>
      <c r="DQ30" s="39" t="s">
        <v>190</v>
      </c>
      <c r="DR30" s="39" t="s">
        <v>190</v>
      </c>
      <c r="DS30" s="39" t="s">
        <v>190</v>
      </c>
      <c r="DT30" s="39" t="s">
        <v>190</v>
      </c>
      <c r="DU30" s="39" t="s">
        <v>190</v>
      </c>
      <c r="DV30" s="39" t="s">
        <v>190</v>
      </c>
      <c r="DW30" s="39" t="s">
        <v>190</v>
      </c>
      <c r="DX30" s="39" t="s">
        <v>190</v>
      </c>
      <c r="DY30" s="39" t="s">
        <v>190</v>
      </c>
      <c r="DZ30" s="39" t="s">
        <v>190</v>
      </c>
      <c r="EA30" s="39" t="s">
        <v>190</v>
      </c>
      <c r="EB30" s="39" t="s">
        <v>190</v>
      </c>
      <c r="EC30" s="39" t="s">
        <v>190</v>
      </c>
      <c r="ED30" s="39" t="s">
        <v>190</v>
      </c>
      <c r="EE30" s="39" t="s">
        <v>190</v>
      </c>
      <c r="EF30" s="39" t="s">
        <v>190</v>
      </c>
      <c r="EG30" s="39" t="s">
        <v>190</v>
      </c>
      <c r="EH30" s="39" t="s">
        <v>190</v>
      </c>
      <c r="EI30" s="39" t="s">
        <v>190</v>
      </c>
      <c r="EJ30" s="39" t="s">
        <v>190</v>
      </c>
    </row>
    <row r="31" spans="2:140" s="9" customFormat="1">
      <c r="B31" s="38"/>
      <c r="C31" s="9">
        <v>30</v>
      </c>
      <c r="D31" s="9" t="s">
        <v>187</v>
      </c>
      <c r="E31" s="36">
        <v>1955</v>
      </c>
      <c r="F31" s="37" t="s">
        <v>184</v>
      </c>
      <c r="G31" s="39">
        <v>44875</v>
      </c>
      <c r="H31" s="39" t="s">
        <v>190</v>
      </c>
      <c r="I31" s="39" t="s">
        <v>190</v>
      </c>
      <c r="J31" s="39" t="s">
        <v>190</v>
      </c>
      <c r="K31" s="39" t="s">
        <v>190</v>
      </c>
      <c r="L31" s="39" t="s">
        <v>190</v>
      </c>
      <c r="M31" s="39" t="s">
        <v>190</v>
      </c>
      <c r="N31" s="39" t="s">
        <v>190</v>
      </c>
      <c r="O31" s="39" t="s">
        <v>190</v>
      </c>
      <c r="P31" s="39" t="s">
        <v>190</v>
      </c>
      <c r="Q31" s="39" t="s">
        <v>190</v>
      </c>
      <c r="R31" s="39" t="s">
        <v>190</v>
      </c>
      <c r="S31" s="39" t="s">
        <v>190</v>
      </c>
      <c r="T31" s="39" t="s">
        <v>190</v>
      </c>
      <c r="U31" s="39" t="s">
        <v>190</v>
      </c>
      <c r="V31" s="39" t="s">
        <v>190</v>
      </c>
      <c r="W31" s="39" t="s">
        <v>190</v>
      </c>
      <c r="X31" s="39" t="s">
        <v>190</v>
      </c>
      <c r="Y31" s="39" t="s">
        <v>190</v>
      </c>
      <c r="Z31" s="39" t="s">
        <v>190</v>
      </c>
      <c r="AA31" s="39" t="s">
        <v>190</v>
      </c>
      <c r="AB31" s="39" t="s">
        <v>190</v>
      </c>
      <c r="AC31" s="39" t="s">
        <v>190</v>
      </c>
      <c r="AD31" s="39" t="s">
        <v>190</v>
      </c>
      <c r="AE31" s="39" t="s">
        <v>190</v>
      </c>
      <c r="AF31" s="39" t="s">
        <v>190</v>
      </c>
      <c r="AG31" s="39" t="s">
        <v>190</v>
      </c>
      <c r="AH31" s="39" t="s">
        <v>190</v>
      </c>
      <c r="AI31" s="39" t="s">
        <v>190</v>
      </c>
      <c r="AJ31" s="39" t="s">
        <v>190</v>
      </c>
      <c r="AK31" s="39" t="s">
        <v>190</v>
      </c>
      <c r="AL31" s="39" t="s">
        <v>190</v>
      </c>
      <c r="AM31" s="39" t="s">
        <v>190</v>
      </c>
      <c r="AN31" s="39" t="s">
        <v>190</v>
      </c>
      <c r="AO31" s="39" t="s">
        <v>190</v>
      </c>
      <c r="AP31" s="39" t="s">
        <v>190</v>
      </c>
      <c r="AQ31" s="39" t="s">
        <v>190</v>
      </c>
      <c r="AR31" s="39" t="s">
        <v>190</v>
      </c>
      <c r="AS31" s="39" t="s">
        <v>190</v>
      </c>
      <c r="AT31" s="39" t="s">
        <v>190</v>
      </c>
      <c r="AU31" s="39" t="s">
        <v>190</v>
      </c>
      <c r="AV31" s="39" t="s">
        <v>190</v>
      </c>
      <c r="AW31" s="39" t="s">
        <v>190</v>
      </c>
      <c r="AX31" s="39" t="s">
        <v>190</v>
      </c>
      <c r="AY31" s="39" t="s">
        <v>190</v>
      </c>
      <c r="AZ31" s="39" t="s">
        <v>190</v>
      </c>
      <c r="BA31" s="39" t="s">
        <v>190</v>
      </c>
      <c r="BB31" s="39" t="s">
        <v>190</v>
      </c>
      <c r="BC31" s="39" t="s">
        <v>190</v>
      </c>
      <c r="BD31" s="39" t="s">
        <v>190</v>
      </c>
      <c r="BE31" s="39" t="s">
        <v>190</v>
      </c>
      <c r="BF31" s="39" t="s">
        <v>190</v>
      </c>
      <c r="BG31" s="39" t="s">
        <v>190</v>
      </c>
      <c r="BH31" s="39" t="s">
        <v>190</v>
      </c>
      <c r="BI31" s="39" t="s">
        <v>190</v>
      </c>
      <c r="BJ31" s="39" t="s">
        <v>190</v>
      </c>
      <c r="BK31" s="39" t="s">
        <v>190</v>
      </c>
      <c r="BL31" s="39" t="s">
        <v>190</v>
      </c>
      <c r="BM31" s="39" t="s">
        <v>190</v>
      </c>
      <c r="BN31" s="39" t="s">
        <v>190</v>
      </c>
      <c r="BO31" s="39" t="s">
        <v>190</v>
      </c>
      <c r="BP31" s="39" t="s">
        <v>190</v>
      </c>
      <c r="BQ31" s="39" t="s">
        <v>190</v>
      </c>
      <c r="BR31" s="39" t="s">
        <v>190</v>
      </c>
      <c r="BS31" s="39" t="s">
        <v>190</v>
      </c>
      <c r="BT31" s="39" t="s">
        <v>190</v>
      </c>
      <c r="BU31" s="39" t="s">
        <v>190</v>
      </c>
      <c r="BV31" s="39" t="s">
        <v>190</v>
      </c>
      <c r="BW31" s="39" t="s">
        <v>190</v>
      </c>
      <c r="BX31" s="39" t="s">
        <v>190</v>
      </c>
      <c r="BY31" s="39" t="s">
        <v>190</v>
      </c>
      <c r="BZ31" s="39" t="s">
        <v>190</v>
      </c>
      <c r="CA31" s="39" t="s">
        <v>190</v>
      </c>
      <c r="CB31" s="39" t="s">
        <v>190</v>
      </c>
      <c r="CC31" s="39" t="s">
        <v>190</v>
      </c>
      <c r="CD31" s="39" t="s">
        <v>190</v>
      </c>
      <c r="CE31" s="39" t="s">
        <v>190</v>
      </c>
      <c r="CF31" s="39" t="s">
        <v>190</v>
      </c>
      <c r="CG31" s="39" t="s">
        <v>190</v>
      </c>
      <c r="CH31" s="39" t="s">
        <v>190</v>
      </c>
      <c r="CI31" s="39" t="s">
        <v>190</v>
      </c>
      <c r="CJ31" s="39" t="s">
        <v>190</v>
      </c>
      <c r="CK31" s="39" t="s">
        <v>190</v>
      </c>
      <c r="CL31" s="39" t="s">
        <v>190</v>
      </c>
      <c r="CM31" s="39" t="s">
        <v>190</v>
      </c>
      <c r="CN31" s="39" t="s">
        <v>190</v>
      </c>
      <c r="CO31" s="39" t="s">
        <v>190</v>
      </c>
      <c r="CP31" s="39" t="s">
        <v>190</v>
      </c>
      <c r="CQ31" s="39" t="s">
        <v>190</v>
      </c>
      <c r="CR31" s="39" t="s">
        <v>190</v>
      </c>
      <c r="CS31" s="39" t="s">
        <v>190</v>
      </c>
      <c r="CT31" s="39" t="s">
        <v>190</v>
      </c>
      <c r="CU31" s="39" t="s">
        <v>190</v>
      </c>
      <c r="CV31" s="39" t="s">
        <v>190</v>
      </c>
      <c r="CW31" s="39" t="s">
        <v>190</v>
      </c>
      <c r="CX31" s="39" t="s">
        <v>190</v>
      </c>
      <c r="CY31" s="39" t="s">
        <v>190</v>
      </c>
      <c r="CZ31" s="39" t="s">
        <v>190</v>
      </c>
      <c r="DA31" s="39" t="s">
        <v>190</v>
      </c>
      <c r="DB31" s="39" t="s">
        <v>190</v>
      </c>
      <c r="DC31" s="39" t="s">
        <v>190</v>
      </c>
      <c r="DD31" s="39" t="s">
        <v>190</v>
      </c>
      <c r="DE31" s="39" t="s">
        <v>190</v>
      </c>
      <c r="DF31" s="39" t="s">
        <v>190</v>
      </c>
      <c r="DG31" s="39" t="s">
        <v>190</v>
      </c>
      <c r="DH31" s="39" t="s">
        <v>190</v>
      </c>
      <c r="DI31" s="39" t="s">
        <v>190</v>
      </c>
      <c r="DJ31" s="39" t="s">
        <v>190</v>
      </c>
      <c r="DK31" s="39" t="s">
        <v>190</v>
      </c>
      <c r="DL31" s="39" t="s">
        <v>190</v>
      </c>
      <c r="DM31" s="39" t="s">
        <v>190</v>
      </c>
      <c r="DN31" s="39" t="s">
        <v>190</v>
      </c>
      <c r="DO31" s="39" t="s">
        <v>190</v>
      </c>
      <c r="DP31" s="39" t="s">
        <v>190</v>
      </c>
      <c r="DQ31" s="39" t="s">
        <v>190</v>
      </c>
      <c r="DR31" s="39" t="s">
        <v>190</v>
      </c>
      <c r="DS31" s="39" t="s">
        <v>190</v>
      </c>
      <c r="DT31" s="39" t="s">
        <v>190</v>
      </c>
      <c r="DU31" s="39" t="s">
        <v>190</v>
      </c>
      <c r="DV31" s="39" t="s">
        <v>190</v>
      </c>
      <c r="DW31" s="39" t="s">
        <v>190</v>
      </c>
      <c r="DX31" s="39" t="s">
        <v>190</v>
      </c>
      <c r="DY31" s="39" t="s">
        <v>190</v>
      </c>
      <c r="DZ31" s="39" t="s">
        <v>190</v>
      </c>
      <c r="EA31" s="39" t="s">
        <v>190</v>
      </c>
      <c r="EB31" s="39" t="s">
        <v>190</v>
      </c>
      <c r="EC31" s="39" t="s">
        <v>190</v>
      </c>
      <c r="ED31" s="39" t="s">
        <v>190</v>
      </c>
      <c r="EE31" s="39" t="s">
        <v>190</v>
      </c>
      <c r="EF31" s="39" t="s">
        <v>190</v>
      </c>
      <c r="EG31" s="39" t="s">
        <v>190</v>
      </c>
      <c r="EH31" s="39" t="s">
        <v>190</v>
      </c>
      <c r="EI31" s="39" t="s">
        <v>190</v>
      </c>
      <c r="EJ31" s="39" t="s">
        <v>190</v>
      </c>
    </row>
    <row r="32" spans="2:140" s="9" customFormat="1">
      <c r="B32" s="38"/>
      <c r="E32" s="36"/>
      <c r="F32" s="40" t="s">
        <v>159</v>
      </c>
      <c r="G32" s="39">
        <v>21421</v>
      </c>
      <c r="H32" s="39" t="s">
        <v>190</v>
      </c>
      <c r="I32" s="39" t="s">
        <v>190</v>
      </c>
      <c r="J32" s="39" t="s">
        <v>190</v>
      </c>
      <c r="K32" s="39" t="s">
        <v>190</v>
      </c>
      <c r="L32" s="39" t="s">
        <v>190</v>
      </c>
      <c r="M32" s="39" t="s">
        <v>190</v>
      </c>
      <c r="N32" s="39" t="s">
        <v>190</v>
      </c>
      <c r="O32" s="39" t="s">
        <v>190</v>
      </c>
      <c r="P32" s="39" t="s">
        <v>190</v>
      </c>
      <c r="Q32" s="39" t="s">
        <v>190</v>
      </c>
      <c r="R32" s="39" t="s">
        <v>190</v>
      </c>
      <c r="S32" s="39" t="s">
        <v>190</v>
      </c>
      <c r="T32" s="39" t="s">
        <v>190</v>
      </c>
      <c r="U32" s="39" t="s">
        <v>190</v>
      </c>
      <c r="V32" s="39" t="s">
        <v>190</v>
      </c>
      <c r="W32" s="39" t="s">
        <v>190</v>
      </c>
      <c r="X32" s="39" t="s">
        <v>190</v>
      </c>
      <c r="Y32" s="39" t="s">
        <v>190</v>
      </c>
      <c r="Z32" s="39" t="s">
        <v>190</v>
      </c>
      <c r="AA32" s="39" t="s">
        <v>190</v>
      </c>
      <c r="AB32" s="39" t="s">
        <v>190</v>
      </c>
      <c r="AC32" s="39" t="s">
        <v>190</v>
      </c>
      <c r="AD32" s="39" t="s">
        <v>190</v>
      </c>
      <c r="AE32" s="39" t="s">
        <v>190</v>
      </c>
      <c r="AF32" s="39" t="s">
        <v>190</v>
      </c>
      <c r="AG32" s="39" t="s">
        <v>190</v>
      </c>
      <c r="AH32" s="39" t="s">
        <v>190</v>
      </c>
      <c r="AI32" s="39" t="s">
        <v>190</v>
      </c>
      <c r="AJ32" s="39" t="s">
        <v>190</v>
      </c>
      <c r="AK32" s="39" t="s">
        <v>190</v>
      </c>
      <c r="AL32" s="39" t="s">
        <v>190</v>
      </c>
      <c r="AM32" s="39" t="s">
        <v>190</v>
      </c>
      <c r="AN32" s="39" t="s">
        <v>190</v>
      </c>
      <c r="AO32" s="39" t="s">
        <v>190</v>
      </c>
      <c r="AP32" s="39" t="s">
        <v>190</v>
      </c>
      <c r="AQ32" s="39" t="s">
        <v>190</v>
      </c>
      <c r="AR32" s="39" t="s">
        <v>190</v>
      </c>
      <c r="AS32" s="39" t="s">
        <v>190</v>
      </c>
      <c r="AT32" s="39" t="s">
        <v>190</v>
      </c>
      <c r="AU32" s="39" t="s">
        <v>190</v>
      </c>
      <c r="AV32" s="39" t="s">
        <v>190</v>
      </c>
      <c r="AW32" s="39" t="s">
        <v>190</v>
      </c>
      <c r="AX32" s="39" t="s">
        <v>190</v>
      </c>
      <c r="AY32" s="39" t="s">
        <v>190</v>
      </c>
      <c r="AZ32" s="39" t="s">
        <v>190</v>
      </c>
      <c r="BA32" s="39" t="s">
        <v>190</v>
      </c>
      <c r="BB32" s="39" t="s">
        <v>190</v>
      </c>
      <c r="BC32" s="39" t="s">
        <v>190</v>
      </c>
      <c r="BD32" s="39" t="s">
        <v>190</v>
      </c>
      <c r="BE32" s="39" t="s">
        <v>190</v>
      </c>
      <c r="BF32" s="39" t="s">
        <v>190</v>
      </c>
      <c r="BG32" s="39" t="s">
        <v>190</v>
      </c>
      <c r="BH32" s="39" t="s">
        <v>190</v>
      </c>
      <c r="BI32" s="39" t="s">
        <v>190</v>
      </c>
      <c r="BJ32" s="39" t="s">
        <v>190</v>
      </c>
      <c r="BK32" s="39" t="s">
        <v>190</v>
      </c>
      <c r="BL32" s="39" t="s">
        <v>190</v>
      </c>
      <c r="BM32" s="39" t="s">
        <v>190</v>
      </c>
      <c r="BN32" s="39" t="s">
        <v>190</v>
      </c>
      <c r="BO32" s="39" t="s">
        <v>190</v>
      </c>
      <c r="BP32" s="39" t="s">
        <v>190</v>
      </c>
      <c r="BQ32" s="39" t="s">
        <v>190</v>
      </c>
      <c r="BR32" s="39" t="s">
        <v>190</v>
      </c>
      <c r="BS32" s="39" t="s">
        <v>190</v>
      </c>
      <c r="BT32" s="39" t="s">
        <v>190</v>
      </c>
      <c r="BU32" s="39" t="s">
        <v>190</v>
      </c>
      <c r="BV32" s="39" t="s">
        <v>190</v>
      </c>
      <c r="BW32" s="39" t="s">
        <v>190</v>
      </c>
      <c r="BX32" s="39" t="s">
        <v>190</v>
      </c>
      <c r="BY32" s="39" t="s">
        <v>190</v>
      </c>
      <c r="BZ32" s="39" t="s">
        <v>190</v>
      </c>
      <c r="CA32" s="39" t="s">
        <v>190</v>
      </c>
      <c r="CB32" s="39" t="s">
        <v>190</v>
      </c>
      <c r="CC32" s="39" t="s">
        <v>190</v>
      </c>
      <c r="CD32" s="39" t="s">
        <v>190</v>
      </c>
      <c r="CE32" s="39" t="s">
        <v>190</v>
      </c>
      <c r="CF32" s="39" t="s">
        <v>190</v>
      </c>
      <c r="CG32" s="39" t="s">
        <v>190</v>
      </c>
      <c r="CH32" s="39" t="s">
        <v>190</v>
      </c>
      <c r="CI32" s="39" t="s">
        <v>190</v>
      </c>
      <c r="CJ32" s="39" t="s">
        <v>190</v>
      </c>
      <c r="CK32" s="39" t="s">
        <v>190</v>
      </c>
      <c r="CL32" s="39" t="s">
        <v>190</v>
      </c>
      <c r="CM32" s="39" t="s">
        <v>190</v>
      </c>
      <c r="CN32" s="39" t="s">
        <v>190</v>
      </c>
      <c r="CO32" s="39" t="s">
        <v>190</v>
      </c>
      <c r="CP32" s="39" t="s">
        <v>190</v>
      </c>
      <c r="CQ32" s="39" t="s">
        <v>190</v>
      </c>
      <c r="CR32" s="39" t="s">
        <v>190</v>
      </c>
      <c r="CS32" s="39" t="s">
        <v>190</v>
      </c>
      <c r="CT32" s="39" t="s">
        <v>190</v>
      </c>
      <c r="CU32" s="39" t="s">
        <v>190</v>
      </c>
      <c r="CV32" s="39" t="s">
        <v>190</v>
      </c>
      <c r="CW32" s="39" t="s">
        <v>190</v>
      </c>
      <c r="CX32" s="39" t="s">
        <v>190</v>
      </c>
      <c r="CY32" s="39" t="s">
        <v>190</v>
      </c>
      <c r="CZ32" s="39" t="s">
        <v>190</v>
      </c>
      <c r="DA32" s="39" t="s">
        <v>190</v>
      </c>
      <c r="DB32" s="39" t="s">
        <v>190</v>
      </c>
      <c r="DC32" s="39" t="s">
        <v>190</v>
      </c>
      <c r="DD32" s="39" t="s">
        <v>190</v>
      </c>
      <c r="DE32" s="39" t="s">
        <v>190</v>
      </c>
      <c r="DF32" s="39" t="s">
        <v>190</v>
      </c>
      <c r="DG32" s="39" t="s">
        <v>190</v>
      </c>
      <c r="DH32" s="39" t="s">
        <v>190</v>
      </c>
      <c r="DI32" s="39" t="s">
        <v>190</v>
      </c>
      <c r="DJ32" s="39" t="s">
        <v>190</v>
      </c>
      <c r="DK32" s="39" t="s">
        <v>190</v>
      </c>
      <c r="DL32" s="39" t="s">
        <v>190</v>
      </c>
      <c r="DM32" s="39" t="s">
        <v>190</v>
      </c>
      <c r="DN32" s="39" t="s">
        <v>190</v>
      </c>
      <c r="DO32" s="39" t="s">
        <v>190</v>
      </c>
      <c r="DP32" s="39" t="s">
        <v>190</v>
      </c>
      <c r="DQ32" s="39" t="s">
        <v>190</v>
      </c>
      <c r="DR32" s="39" t="s">
        <v>190</v>
      </c>
      <c r="DS32" s="39" t="s">
        <v>190</v>
      </c>
      <c r="DT32" s="39" t="s">
        <v>190</v>
      </c>
      <c r="DU32" s="39" t="s">
        <v>190</v>
      </c>
      <c r="DV32" s="39" t="s">
        <v>190</v>
      </c>
      <c r="DW32" s="39" t="s">
        <v>190</v>
      </c>
      <c r="DX32" s="39" t="s">
        <v>190</v>
      </c>
      <c r="DY32" s="39" t="s">
        <v>190</v>
      </c>
      <c r="DZ32" s="39" t="s">
        <v>190</v>
      </c>
      <c r="EA32" s="39" t="s">
        <v>190</v>
      </c>
      <c r="EB32" s="39" t="s">
        <v>190</v>
      </c>
      <c r="EC32" s="39" t="s">
        <v>190</v>
      </c>
      <c r="ED32" s="39" t="s">
        <v>190</v>
      </c>
      <c r="EE32" s="39" t="s">
        <v>190</v>
      </c>
      <c r="EF32" s="39" t="s">
        <v>190</v>
      </c>
      <c r="EG32" s="39" t="s">
        <v>190</v>
      </c>
      <c r="EH32" s="39" t="s">
        <v>190</v>
      </c>
      <c r="EI32" s="39" t="s">
        <v>190</v>
      </c>
      <c r="EJ32" s="39" t="s">
        <v>190</v>
      </c>
    </row>
    <row r="33" spans="2:140" s="9" customFormat="1">
      <c r="B33" s="38"/>
      <c r="E33" s="36"/>
      <c r="F33" s="40" t="s">
        <v>134</v>
      </c>
      <c r="G33" s="39">
        <v>23454</v>
      </c>
      <c r="H33" s="39" t="s">
        <v>190</v>
      </c>
      <c r="I33" s="39" t="s">
        <v>190</v>
      </c>
      <c r="J33" s="39" t="s">
        <v>190</v>
      </c>
      <c r="K33" s="39" t="s">
        <v>190</v>
      </c>
      <c r="L33" s="39" t="s">
        <v>190</v>
      </c>
      <c r="M33" s="39" t="s">
        <v>190</v>
      </c>
      <c r="N33" s="39" t="s">
        <v>190</v>
      </c>
      <c r="O33" s="39" t="s">
        <v>190</v>
      </c>
      <c r="P33" s="39" t="s">
        <v>190</v>
      </c>
      <c r="Q33" s="39" t="s">
        <v>190</v>
      </c>
      <c r="R33" s="39" t="s">
        <v>190</v>
      </c>
      <c r="S33" s="39" t="s">
        <v>190</v>
      </c>
      <c r="T33" s="39" t="s">
        <v>190</v>
      </c>
      <c r="U33" s="39" t="s">
        <v>190</v>
      </c>
      <c r="V33" s="39" t="s">
        <v>190</v>
      </c>
      <c r="W33" s="39" t="s">
        <v>190</v>
      </c>
      <c r="X33" s="39" t="s">
        <v>190</v>
      </c>
      <c r="Y33" s="39" t="s">
        <v>190</v>
      </c>
      <c r="Z33" s="39" t="s">
        <v>190</v>
      </c>
      <c r="AA33" s="39" t="s">
        <v>190</v>
      </c>
      <c r="AB33" s="39" t="s">
        <v>190</v>
      </c>
      <c r="AC33" s="39" t="s">
        <v>190</v>
      </c>
      <c r="AD33" s="39" t="s">
        <v>190</v>
      </c>
      <c r="AE33" s="39" t="s">
        <v>190</v>
      </c>
      <c r="AF33" s="39" t="s">
        <v>190</v>
      </c>
      <c r="AG33" s="39" t="s">
        <v>190</v>
      </c>
      <c r="AH33" s="39" t="s">
        <v>190</v>
      </c>
      <c r="AI33" s="39" t="s">
        <v>190</v>
      </c>
      <c r="AJ33" s="39" t="s">
        <v>190</v>
      </c>
      <c r="AK33" s="39" t="s">
        <v>190</v>
      </c>
      <c r="AL33" s="39" t="s">
        <v>190</v>
      </c>
      <c r="AM33" s="39" t="s">
        <v>190</v>
      </c>
      <c r="AN33" s="39" t="s">
        <v>190</v>
      </c>
      <c r="AO33" s="39" t="s">
        <v>190</v>
      </c>
      <c r="AP33" s="39" t="s">
        <v>190</v>
      </c>
      <c r="AQ33" s="39" t="s">
        <v>190</v>
      </c>
      <c r="AR33" s="39" t="s">
        <v>190</v>
      </c>
      <c r="AS33" s="39" t="s">
        <v>190</v>
      </c>
      <c r="AT33" s="39" t="s">
        <v>190</v>
      </c>
      <c r="AU33" s="39" t="s">
        <v>190</v>
      </c>
      <c r="AV33" s="39" t="s">
        <v>190</v>
      </c>
      <c r="AW33" s="39" t="s">
        <v>190</v>
      </c>
      <c r="AX33" s="39" t="s">
        <v>190</v>
      </c>
      <c r="AY33" s="39" t="s">
        <v>190</v>
      </c>
      <c r="AZ33" s="39" t="s">
        <v>190</v>
      </c>
      <c r="BA33" s="39" t="s">
        <v>190</v>
      </c>
      <c r="BB33" s="39" t="s">
        <v>190</v>
      </c>
      <c r="BC33" s="39" t="s">
        <v>190</v>
      </c>
      <c r="BD33" s="39" t="s">
        <v>190</v>
      </c>
      <c r="BE33" s="39" t="s">
        <v>190</v>
      </c>
      <c r="BF33" s="39" t="s">
        <v>190</v>
      </c>
      <c r="BG33" s="39" t="s">
        <v>190</v>
      </c>
      <c r="BH33" s="39" t="s">
        <v>190</v>
      </c>
      <c r="BI33" s="39" t="s">
        <v>190</v>
      </c>
      <c r="BJ33" s="39" t="s">
        <v>190</v>
      </c>
      <c r="BK33" s="39" t="s">
        <v>190</v>
      </c>
      <c r="BL33" s="39" t="s">
        <v>190</v>
      </c>
      <c r="BM33" s="39" t="s">
        <v>190</v>
      </c>
      <c r="BN33" s="39" t="s">
        <v>190</v>
      </c>
      <c r="BO33" s="39" t="s">
        <v>190</v>
      </c>
      <c r="BP33" s="39" t="s">
        <v>190</v>
      </c>
      <c r="BQ33" s="39" t="s">
        <v>190</v>
      </c>
      <c r="BR33" s="39" t="s">
        <v>190</v>
      </c>
      <c r="BS33" s="39" t="s">
        <v>190</v>
      </c>
      <c r="BT33" s="39" t="s">
        <v>190</v>
      </c>
      <c r="BU33" s="39" t="s">
        <v>190</v>
      </c>
      <c r="BV33" s="39" t="s">
        <v>190</v>
      </c>
      <c r="BW33" s="39" t="s">
        <v>190</v>
      </c>
      <c r="BX33" s="39" t="s">
        <v>190</v>
      </c>
      <c r="BY33" s="39" t="s">
        <v>190</v>
      </c>
      <c r="BZ33" s="39" t="s">
        <v>190</v>
      </c>
      <c r="CA33" s="39" t="s">
        <v>190</v>
      </c>
      <c r="CB33" s="39" t="s">
        <v>190</v>
      </c>
      <c r="CC33" s="39" t="s">
        <v>190</v>
      </c>
      <c r="CD33" s="39" t="s">
        <v>190</v>
      </c>
      <c r="CE33" s="39" t="s">
        <v>190</v>
      </c>
      <c r="CF33" s="39" t="s">
        <v>190</v>
      </c>
      <c r="CG33" s="39" t="s">
        <v>190</v>
      </c>
      <c r="CH33" s="39" t="s">
        <v>190</v>
      </c>
      <c r="CI33" s="39" t="s">
        <v>190</v>
      </c>
      <c r="CJ33" s="39" t="s">
        <v>190</v>
      </c>
      <c r="CK33" s="39" t="s">
        <v>190</v>
      </c>
      <c r="CL33" s="39" t="s">
        <v>190</v>
      </c>
      <c r="CM33" s="39" t="s">
        <v>190</v>
      </c>
      <c r="CN33" s="39" t="s">
        <v>190</v>
      </c>
      <c r="CO33" s="39" t="s">
        <v>190</v>
      </c>
      <c r="CP33" s="39" t="s">
        <v>190</v>
      </c>
      <c r="CQ33" s="39" t="s">
        <v>190</v>
      </c>
      <c r="CR33" s="39" t="s">
        <v>190</v>
      </c>
      <c r="CS33" s="39" t="s">
        <v>190</v>
      </c>
      <c r="CT33" s="39" t="s">
        <v>190</v>
      </c>
      <c r="CU33" s="39" t="s">
        <v>190</v>
      </c>
      <c r="CV33" s="39" t="s">
        <v>190</v>
      </c>
      <c r="CW33" s="39" t="s">
        <v>190</v>
      </c>
      <c r="CX33" s="39" t="s">
        <v>190</v>
      </c>
      <c r="CY33" s="39" t="s">
        <v>190</v>
      </c>
      <c r="CZ33" s="39" t="s">
        <v>190</v>
      </c>
      <c r="DA33" s="39" t="s">
        <v>190</v>
      </c>
      <c r="DB33" s="39" t="s">
        <v>190</v>
      </c>
      <c r="DC33" s="39" t="s">
        <v>190</v>
      </c>
      <c r="DD33" s="39" t="s">
        <v>190</v>
      </c>
      <c r="DE33" s="39" t="s">
        <v>190</v>
      </c>
      <c r="DF33" s="39" t="s">
        <v>190</v>
      </c>
      <c r="DG33" s="39" t="s">
        <v>190</v>
      </c>
      <c r="DH33" s="39" t="s">
        <v>190</v>
      </c>
      <c r="DI33" s="39" t="s">
        <v>190</v>
      </c>
      <c r="DJ33" s="39" t="s">
        <v>190</v>
      </c>
      <c r="DK33" s="39" t="s">
        <v>190</v>
      </c>
      <c r="DL33" s="39" t="s">
        <v>190</v>
      </c>
      <c r="DM33" s="39" t="s">
        <v>190</v>
      </c>
      <c r="DN33" s="39" t="s">
        <v>190</v>
      </c>
      <c r="DO33" s="39" t="s">
        <v>190</v>
      </c>
      <c r="DP33" s="39" t="s">
        <v>190</v>
      </c>
      <c r="DQ33" s="39" t="s">
        <v>190</v>
      </c>
      <c r="DR33" s="39" t="s">
        <v>190</v>
      </c>
      <c r="DS33" s="39" t="s">
        <v>190</v>
      </c>
      <c r="DT33" s="39" t="s">
        <v>190</v>
      </c>
      <c r="DU33" s="39" t="s">
        <v>190</v>
      </c>
      <c r="DV33" s="39" t="s">
        <v>190</v>
      </c>
      <c r="DW33" s="39" t="s">
        <v>190</v>
      </c>
      <c r="DX33" s="39" t="s">
        <v>190</v>
      </c>
      <c r="DY33" s="39" t="s">
        <v>190</v>
      </c>
      <c r="DZ33" s="39" t="s">
        <v>190</v>
      </c>
      <c r="EA33" s="39" t="s">
        <v>190</v>
      </c>
      <c r="EB33" s="39" t="s">
        <v>190</v>
      </c>
      <c r="EC33" s="39" t="s">
        <v>190</v>
      </c>
      <c r="ED33" s="39" t="s">
        <v>190</v>
      </c>
      <c r="EE33" s="39" t="s">
        <v>190</v>
      </c>
      <c r="EF33" s="39" t="s">
        <v>190</v>
      </c>
      <c r="EG33" s="39" t="s">
        <v>190</v>
      </c>
      <c r="EH33" s="39" t="s">
        <v>190</v>
      </c>
      <c r="EI33" s="39" t="s">
        <v>190</v>
      </c>
      <c r="EJ33" s="39" t="s">
        <v>190</v>
      </c>
    </row>
    <row r="34" spans="2:140" s="9" customFormat="1">
      <c r="B34" s="38"/>
      <c r="C34" s="9">
        <v>35</v>
      </c>
      <c r="D34" s="9" t="s">
        <v>187</v>
      </c>
      <c r="E34" s="36">
        <v>1960</v>
      </c>
      <c r="F34" s="37" t="s">
        <v>184</v>
      </c>
      <c r="G34" s="39">
        <v>41248</v>
      </c>
      <c r="H34" s="39" t="s">
        <v>190</v>
      </c>
      <c r="I34" s="39" t="s">
        <v>190</v>
      </c>
      <c r="J34" s="39" t="s">
        <v>190</v>
      </c>
      <c r="K34" s="39" t="s">
        <v>190</v>
      </c>
      <c r="L34" s="39" t="s">
        <v>190</v>
      </c>
      <c r="M34" s="39" t="s">
        <v>190</v>
      </c>
      <c r="N34" s="39" t="s">
        <v>190</v>
      </c>
      <c r="O34" s="39" t="s">
        <v>190</v>
      </c>
      <c r="P34" s="39" t="s">
        <v>190</v>
      </c>
      <c r="Q34" s="39" t="s">
        <v>190</v>
      </c>
      <c r="R34" s="39" t="s">
        <v>190</v>
      </c>
      <c r="S34" s="39" t="s">
        <v>190</v>
      </c>
      <c r="T34" s="39" t="s">
        <v>190</v>
      </c>
      <c r="U34" s="39" t="s">
        <v>190</v>
      </c>
      <c r="V34" s="39" t="s">
        <v>190</v>
      </c>
      <c r="W34" s="39" t="s">
        <v>190</v>
      </c>
      <c r="X34" s="39" t="s">
        <v>190</v>
      </c>
      <c r="Y34" s="39" t="s">
        <v>190</v>
      </c>
      <c r="Z34" s="39" t="s">
        <v>190</v>
      </c>
      <c r="AA34" s="39" t="s">
        <v>190</v>
      </c>
      <c r="AB34" s="39" t="s">
        <v>190</v>
      </c>
      <c r="AC34" s="39" t="s">
        <v>190</v>
      </c>
      <c r="AD34" s="39" t="s">
        <v>190</v>
      </c>
      <c r="AE34" s="39" t="s">
        <v>190</v>
      </c>
      <c r="AF34" s="39" t="s">
        <v>190</v>
      </c>
      <c r="AG34" s="39" t="s">
        <v>190</v>
      </c>
      <c r="AH34" s="39" t="s">
        <v>190</v>
      </c>
      <c r="AI34" s="39" t="s">
        <v>190</v>
      </c>
      <c r="AJ34" s="39" t="s">
        <v>190</v>
      </c>
      <c r="AK34" s="39" t="s">
        <v>190</v>
      </c>
      <c r="AL34" s="39" t="s">
        <v>190</v>
      </c>
      <c r="AM34" s="39" t="s">
        <v>190</v>
      </c>
      <c r="AN34" s="39" t="s">
        <v>190</v>
      </c>
      <c r="AO34" s="39" t="s">
        <v>190</v>
      </c>
      <c r="AP34" s="39" t="s">
        <v>190</v>
      </c>
      <c r="AQ34" s="39" t="s">
        <v>190</v>
      </c>
      <c r="AR34" s="39" t="s">
        <v>190</v>
      </c>
      <c r="AS34" s="39" t="s">
        <v>190</v>
      </c>
      <c r="AT34" s="39" t="s">
        <v>190</v>
      </c>
      <c r="AU34" s="39" t="s">
        <v>190</v>
      </c>
      <c r="AV34" s="39" t="s">
        <v>190</v>
      </c>
      <c r="AW34" s="39" t="s">
        <v>190</v>
      </c>
      <c r="AX34" s="39" t="s">
        <v>190</v>
      </c>
      <c r="AY34" s="39" t="s">
        <v>190</v>
      </c>
      <c r="AZ34" s="39" t="s">
        <v>190</v>
      </c>
      <c r="BA34" s="39" t="s">
        <v>190</v>
      </c>
      <c r="BB34" s="39" t="s">
        <v>190</v>
      </c>
      <c r="BC34" s="39" t="s">
        <v>190</v>
      </c>
      <c r="BD34" s="39" t="s">
        <v>190</v>
      </c>
      <c r="BE34" s="39" t="s">
        <v>190</v>
      </c>
      <c r="BF34" s="39" t="s">
        <v>190</v>
      </c>
      <c r="BG34" s="39" t="s">
        <v>190</v>
      </c>
      <c r="BH34" s="39" t="s">
        <v>190</v>
      </c>
      <c r="BI34" s="39" t="s">
        <v>190</v>
      </c>
      <c r="BJ34" s="39" t="s">
        <v>190</v>
      </c>
      <c r="BK34" s="39" t="s">
        <v>190</v>
      </c>
      <c r="BL34" s="39" t="s">
        <v>190</v>
      </c>
      <c r="BM34" s="39" t="s">
        <v>190</v>
      </c>
      <c r="BN34" s="39" t="s">
        <v>190</v>
      </c>
      <c r="BO34" s="39" t="s">
        <v>190</v>
      </c>
      <c r="BP34" s="39" t="s">
        <v>190</v>
      </c>
      <c r="BQ34" s="39" t="s">
        <v>190</v>
      </c>
      <c r="BR34" s="39" t="s">
        <v>190</v>
      </c>
      <c r="BS34" s="39" t="s">
        <v>190</v>
      </c>
      <c r="BT34" s="39" t="s">
        <v>190</v>
      </c>
      <c r="BU34" s="39" t="s">
        <v>190</v>
      </c>
      <c r="BV34" s="39" t="s">
        <v>190</v>
      </c>
      <c r="BW34" s="39" t="s">
        <v>190</v>
      </c>
      <c r="BX34" s="39" t="s">
        <v>190</v>
      </c>
      <c r="BY34" s="39" t="s">
        <v>190</v>
      </c>
      <c r="BZ34" s="39" t="s">
        <v>190</v>
      </c>
      <c r="CA34" s="39" t="s">
        <v>190</v>
      </c>
      <c r="CB34" s="39" t="s">
        <v>190</v>
      </c>
      <c r="CC34" s="39" t="s">
        <v>190</v>
      </c>
      <c r="CD34" s="39" t="s">
        <v>190</v>
      </c>
      <c r="CE34" s="39" t="s">
        <v>190</v>
      </c>
      <c r="CF34" s="39" t="s">
        <v>190</v>
      </c>
      <c r="CG34" s="39" t="s">
        <v>190</v>
      </c>
      <c r="CH34" s="39" t="s">
        <v>190</v>
      </c>
      <c r="CI34" s="39" t="s">
        <v>190</v>
      </c>
      <c r="CJ34" s="39" t="s">
        <v>190</v>
      </c>
      <c r="CK34" s="39" t="s">
        <v>190</v>
      </c>
      <c r="CL34" s="39" t="s">
        <v>190</v>
      </c>
      <c r="CM34" s="39" t="s">
        <v>190</v>
      </c>
      <c r="CN34" s="39" t="s">
        <v>190</v>
      </c>
      <c r="CO34" s="39" t="s">
        <v>190</v>
      </c>
      <c r="CP34" s="39" t="s">
        <v>190</v>
      </c>
      <c r="CQ34" s="39" t="s">
        <v>190</v>
      </c>
      <c r="CR34" s="39" t="s">
        <v>190</v>
      </c>
      <c r="CS34" s="39" t="s">
        <v>190</v>
      </c>
      <c r="CT34" s="39" t="s">
        <v>190</v>
      </c>
      <c r="CU34" s="39" t="s">
        <v>190</v>
      </c>
      <c r="CV34" s="39" t="s">
        <v>190</v>
      </c>
      <c r="CW34" s="39" t="s">
        <v>190</v>
      </c>
      <c r="CX34" s="39" t="s">
        <v>190</v>
      </c>
      <c r="CY34" s="39" t="s">
        <v>190</v>
      </c>
      <c r="CZ34" s="39" t="s">
        <v>190</v>
      </c>
      <c r="DA34" s="39" t="s">
        <v>190</v>
      </c>
      <c r="DB34" s="39" t="s">
        <v>190</v>
      </c>
      <c r="DC34" s="39" t="s">
        <v>190</v>
      </c>
      <c r="DD34" s="39" t="s">
        <v>190</v>
      </c>
      <c r="DE34" s="39" t="s">
        <v>190</v>
      </c>
      <c r="DF34" s="39">
        <v>3317</v>
      </c>
      <c r="DG34" s="39">
        <v>4460</v>
      </c>
      <c r="DH34" s="39">
        <v>5368</v>
      </c>
      <c r="DI34" s="39">
        <v>3002</v>
      </c>
      <c r="DJ34" s="39">
        <v>2008</v>
      </c>
      <c r="DK34" s="39">
        <v>2739</v>
      </c>
      <c r="DL34" s="39">
        <v>3015</v>
      </c>
      <c r="DM34" s="39">
        <v>2780</v>
      </c>
      <c r="DN34" s="39">
        <v>2392</v>
      </c>
      <c r="DO34" s="39">
        <v>2308</v>
      </c>
      <c r="DP34" s="39">
        <v>2224</v>
      </c>
      <c r="DQ34" s="39">
        <v>2007</v>
      </c>
      <c r="DR34" s="39">
        <v>1774</v>
      </c>
      <c r="DS34" s="39">
        <v>1311</v>
      </c>
      <c r="DT34" s="39">
        <v>1088</v>
      </c>
      <c r="DU34" s="39">
        <v>825</v>
      </c>
      <c r="DV34" s="39">
        <v>437</v>
      </c>
      <c r="DW34" s="39">
        <v>160</v>
      </c>
      <c r="DX34" s="39">
        <v>31</v>
      </c>
      <c r="DY34" s="39">
        <v>2</v>
      </c>
      <c r="DZ34" s="39">
        <v>0</v>
      </c>
      <c r="EA34" s="39">
        <f t="shared" ref="EA34:EA60" si="0">+SUM(DF34:DH34)</f>
        <v>13145</v>
      </c>
      <c r="EB34" s="39">
        <f t="shared" ref="EB34:EB60" si="1">+SUM(DI34:DR34)</f>
        <v>24249</v>
      </c>
      <c r="EC34" s="39">
        <f t="shared" ref="EC34:EC60" si="2">+SUM(DS34:DZ34)</f>
        <v>3854</v>
      </c>
      <c r="ED34" s="39">
        <f t="shared" ref="ED34:ED60" si="3">+SUM(DU34:DZ34)</f>
        <v>1455</v>
      </c>
      <c r="EE34" s="39">
        <f t="shared" ref="EE34:EE60" si="4">+SUM(DW34:DZ34)</f>
        <v>193</v>
      </c>
      <c r="EF34" s="25">
        <f t="shared" ref="EF34:EF60" si="5">+EA34/SUM($EA34:$EC34)*100</f>
        <v>31.868211792086885</v>
      </c>
      <c r="EG34" s="25">
        <f t="shared" ref="EG34:EG60" si="6">+EB34/SUM($EA34:$EC34)*100</f>
        <v>58.788304887509703</v>
      </c>
      <c r="EH34" s="25">
        <f t="shared" ref="EH34:EH60" si="7">+EC34/SUM($EA34:$EC34)*100</f>
        <v>9.3434833204034131</v>
      </c>
      <c r="EI34" s="25">
        <f t="shared" ref="EI34:EI60" si="8">+ED34/SUM($EA34:$EC34)*100</f>
        <v>3.5274437548487199</v>
      </c>
      <c r="EJ34" s="25">
        <f t="shared" ref="EJ34:EJ60" si="9">+EE34/SUM($EA34:$EC34)*100</f>
        <v>0.46790147401086113</v>
      </c>
    </row>
    <row r="35" spans="2:140" s="9" customFormat="1">
      <c r="B35" s="38"/>
      <c r="E35" s="36"/>
      <c r="F35" s="40" t="s">
        <v>159</v>
      </c>
      <c r="G35" s="39">
        <v>19364</v>
      </c>
      <c r="H35" s="39" t="s">
        <v>190</v>
      </c>
      <c r="I35" s="39" t="s">
        <v>190</v>
      </c>
      <c r="J35" s="39" t="s">
        <v>190</v>
      </c>
      <c r="K35" s="39" t="s">
        <v>190</v>
      </c>
      <c r="L35" s="39" t="s">
        <v>190</v>
      </c>
      <c r="M35" s="39" t="s">
        <v>190</v>
      </c>
      <c r="N35" s="39" t="s">
        <v>190</v>
      </c>
      <c r="O35" s="39" t="s">
        <v>190</v>
      </c>
      <c r="P35" s="39" t="s">
        <v>190</v>
      </c>
      <c r="Q35" s="39" t="s">
        <v>190</v>
      </c>
      <c r="R35" s="39" t="s">
        <v>190</v>
      </c>
      <c r="S35" s="39" t="s">
        <v>190</v>
      </c>
      <c r="T35" s="39" t="s">
        <v>190</v>
      </c>
      <c r="U35" s="39" t="s">
        <v>190</v>
      </c>
      <c r="V35" s="39" t="s">
        <v>190</v>
      </c>
      <c r="W35" s="39" t="s">
        <v>190</v>
      </c>
      <c r="X35" s="39" t="s">
        <v>190</v>
      </c>
      <c r="Y35" s="39" t="s">
        <v>190</v>
      </c>
      <c r="Z35" s="39" t="s">
        <v>190</v>
      </c>
      <c r="AA35" s="39" t="s">
        <v>190</v>
      </c>
      <c r="AB35" s="39" t="s">
        <v>190</v>
      </c>
      <c r="AC35" s="39" t="s">
        <v>190</v>
      </c>
      <c r="AD35" s="39" t="s">
        <v>190</v>
      </c>
      <c r="AE35" s="39" t="s">
        <v>190</v>
      </c>
      <c r="AF35" s="39" t="s">
        <v>190</v>
      </c>
      <c r="AG35" s="39" t="s">
        <v>190</v>
      </c>
      <c r="AH35" s="39" t="s">
        <v>190</v>
      </c>
      <c r="AI35" s="39" t="s">
        <v>190</v>
      </c>
      <c r="AJ35" s="39" t="s">
        <v>190</v>
      </c>
      <c r="AK35" s="39" t="s">
        <v>190</v>
      </c>
      <c r="AL35" s="39" t="s">
        <v>190</v>
      </c>
      <c r="AM35" s="39" t="s">
        <v>190</v>
      </c>
      <c r="AN35" s="39" t="s">
        <v>190</v>
      </c>
      <c r="AO35" s="39" t="s">
        <v>190</v>
      </c>
      <c r="AP35" s="39" t="s">
        <v>190</v>
      </c>
      <c r="AQ35" s="39" t="s">
        <v>190</v>
      </c>
      <c r="AR35" s="39" t="s">
        <v>190</v>
      </c>
      <c r="AS35" s="39" t="s">
        <v>190</v>
      </c>
      <c r="AT35" s="39" t="s">
        <v>190</v>
      </c>
      <c r="AU35" s="39" t="s">
        <v>190</v>
      </c>
      <c r="AV35" s="39" t="s">
        <v>190</v>
      </c>
      <c r="AW35" s="39" t="s">
        <v>190</v>
      </c>
      <c r="AX35" s="39" t="s">
        <v>190</v>
      </c>
      <c r="AY35" s="39" t="s">
        <v>190</v>
      </c>
      <c r="AZ35" s="39" t="s">
        <v>190</v>
      </c>
      <c r="BA35" s="39" t="s">
        <v>190</v>
      </c>
      <c r="BB35" s="39" t="s">
        <v>190</v>
      </c>
      <c r="BC35" s="39" t="s">
        <v>190</v>
      </c>
      <c r="BD35" s="39" t="s">
        <v>190</v>
      </c>
      <c r="BE35" s="39" t="s">
        <v>190</v>
      </c>
      <c r="BF35" s="39" t="s">
        <v>190</v>
      </c>
      <c r="BG35" s="39" t="s">
        <v>190</v>
      </c>
      <c r="BH35" s="39" t="s">
        <v>190</v>
      </c>
      <c r="BI35" s="39" t="s">
        <v>190</v>
      </c>
      <c r="BJ35" s="39" t="s">
        <v>190</v>
      </c>
      <c r="BK35" s="39" t="s">
        <v>190</v>
      </c>
      <c r="BL35" s="39" t="s">
        <v>190</v>
      </c>
      <c r="BM35" s="39" t="s">
        <v>190</v>
      </c>
      <c r="BN35" s="39" t="s">
        <v>190</v>
      </c>
      <c r="BO35" s="39" t="s">
        <v>190</v>
      </c>
      <c r="BP35" s="39" t="s">
        <v>190</v>
      </c>
      <c r="BQ35" s="39" t="s">
        <v>190</v>
      </c>
      <c r="BR35" s="39" t="s">
        <v>190</v>
      </c>
      <c r="BS35" s="39" t="s">
        <v>190</v>
      </c>
      <c r="BT35" s="39" t="s">
        <v>190</v>
      </c>
      <c r="BU35" s="39" t="s">
        <v>190</v>
      </c>
      <c r="BV35" s="39" t="s">
        <v>190</v>
      </c>
      <c r="BW35" s="39" t="s">
        <v>190</v>
      </c>
      <c r="BX35" s="39" t="s">
        <v>190</v>
      </c>
      <c r="BY35" s="39" t="s">
        <v>190</v>
      </c>
      <c r="BZ35" s="39" t="s">
        <v>190</v>
      </c>
      <c r="CA35" s="39" t="s">
        <v>190</v>
      </c>
      <c r="CB35" s="39" t="s">
        <v>190</v>
      </c>
      <c r="CC35" s="39" t="s">
        <v>190</v>
      </c>
      <c r="CD35" s="39" t="s">
        <v>190</v>
      </c>
      <c r="CE35" s="39" t="s">
        <v>190</v>
      </c>
      <c r="CF35" s="39" t="s">
        <v>190</v>
      </c>
      <c r="CG35" s="39" t="s">
        <v>190</v>
      </c>
      <c r="CH35" s="39" t="s">
        <v>190</v>
      </c>
      <c r="CI35" s="39" t="s">
        <v>190</v>
      </c>
      <c r="CJ35" s="39" t="s">
        <v>190</v>
      </c>
      <c r="CK35" s="39" t="s">
        <v>190</v>
      </c>
      <c r="CL35" s="39" t="s">
        <v>190</v>
      </c>
      <c r="CM35" s="39" t="s">
        <v>190</v>
      </c>
      <c r="CN35" s="39" t="s">
        <v>190</v>
      </c>
      <c r="CO35" s="39" t="s">
        <v>190</v>
      </c>
      <c r="CP35" s="39" t="s">
        <v>190</v>
      </c>
      <c r="CQ35" s="39" t="s">
        <v>190</v>
      </c>
      <c r="CR35" s="39" t="s">
        <v>190</v>
      </c>
      <c r="CS35" s="39" t="s">
        <v>190</v>
      </c>
      <c r="CT35" s="39" t="s">
        <v>190</v>
      </c>
      <c r="CU35" s="39" t="s">
        <v>190</v>
      </c>
      <c r="CV35" s="39" t="s">
        <v>190</v>
      </c>
      <c r="CW35" s="39" t="s">
        <v>190</v>
      </c>
      <c r="CX35" s="39" t="s">
        <v>190</v>
      </c>
      <c r="CY35" s="39" t="s">
        <v>190</v>
      </c>
      <c r="CZ35" s="39" t="s">
        <v>190</v>
      </c>
      <c r="DA35" s="39" t="s">
        <v>190</v>
      </c>
      <c r="DB35" s="39" t="s">
        <v>190</v>
      </c>
      <c r="DC35" s="39" t="s">
        <v>190</v>
      </c>
      <c r="DD35" s="39" t="s">
        <v>190</v>
      </c>
      <c r="DE35" s="39" t="s">
        <v>190</v>
      </c>
      <c r="DF35" s="39">
        <v>1630</v>
      </c>
      <c r="DG35" s="39">
        <v>2295</v>
      </c>
      <c r="DH35" s="39">
        <v>2764</v>
      </c>
      <c r="DI35" s="39">
        <v>1540</v>
      </c>
      <c r="DJ35" s="39">
        <v>839</v>
      </c>
      <c r="DK35" s="39">
        <v>1263</v>
      </c>
      <c r="DL35" s="39">
        <v>1385</v>
      </c>
      <c r="DM35" s="39">
        <v>1239</v>
      </c>
      <c r="DN35" s="39">
        <v>998</v>
      </c>
      <c r="DO35" s="39">
        <v>1025</v>
      </c>
      <c r="DP35" s="39">
        <v>996</v>
      </c>
      <c r="DQ35" s="39">
        <v>975</v>
      </c>
      <c r="DR35" s="39">
        <v>870</v>
      </c>
      <c r="DS35" s="39">
        <v>589</v>
      </c>
      <c r="DT35" s="39">
        <v>461</v>
      </c>
      <c r="DU35" s="39">
        <v>314</v>
      </c>
      <c r="DV35" s="39">
        <v>133</v>
      </c>
      <c r="DW35" s="39">
        <v>45</v>
      </c>
      <c r="DX35" s="39">
        <v>2</v>
      </c>
      <c r="DY35" s="39">
        <v>1</v>
      </c>
      <c r="DZ35" s="39">
        <v>0</v>
      </c>
      <c r="EA35" s="39">
        <f t="shared" si="0"/>
        <v>6689</v>
      </c>
      <c r="EB35" s="39">
        <f t="shared" si="1"/>
        <v>11130</v>
      </c>
      <c r="EC35" s="39">
        <f t="shared" si="2"/>
        <v>1545</v>
      </c>
      <c r="ED35" s="39">
        <f t="shared" si="3"/>
        <v>495</v>
      </c>
      <c r="EE35" s="39">
        <f t="shared" si="4"/>
        <v>48</v>
      </c>
      <c r="EF35" s="25">
        <f t="shared" si="5"/>
        <v>34.543482751497621</v>
      </c>
      <c r="EG35" s="25">
        <f t="shared" si="6"/>
        <v>57.47779384424706</v>
      </c>
      <c r="EH35" s="25">
        <f t="shared" si="7"/>
        <v>7.9787234042553195</v>
      </c>
      <c r="EI35" s="25">
        <f t="shared" si="8"/>
        <v>2.5562900227225778</v>
      </c>
      <c r="EJ35" s="25">
        <f t="shared" si="9"/>
        <v>0.24788266887006816</v>
      </c>
    </row>
    <row r="36" spans="2:140" s="9" customFormat="1">
      <c r="B36" s="38"/>
      <c r="E36" s="36"/>
      <c r="F36" s="40" t="s">
        <v>134</v>
      </c>
      <c r="G36" s="39">
        <v>21884</v>
      </c>
      <c r="H36" s="39" t="s">
        <v>190</v>
      </c>
      <c r="I36" s="39" t="s">
        <v>190</v>
      </c>
      <c r="J36" s="39" t="s">
        <v>190</v>
      </c>
      <c r="K36" s="39" t="s">
        <v>190</v>
      </c>
      <c r="L36" s="39" t="s">
        <v>190</v>
      </c>
      <c r="M36" s="39" t="s">
        <v>190</v>
      </c>
      <c r="N36" s="39" t="s">
        <v>190</v>
      </c>
      <c r="O36" s="39" t="s">
        <v>190</v>
      </c>
      <c r="P36" s="39" t="s">
        <v>190</v>
      </c>
      <c r="Q36" s="39" t="s">
        <v>190</v>
      </c>
      <c r="R36" s="39" t="s">
        <v>190</v>
      </c>
      <c r="S36" s="39" t="s">
        <v>190</v>
      </c>
      <c r="T36" s="39" t="s">
        <v>190</v>
      </c>
      <c r="U36" s="39" t="s">
        <v>190</v>
      </c>
      <c r="V36" s="39" t="s">
        <v>190</v>
      </c>
      <c r="W36" s="39" t="s">
        <v>190</v>
      </c>
      <c r="X36" s="39" t="s">
        <v>190</v>
      </c>
      <c r="Y36" s="39" t="s">
        <v>190</v>
      </c>
      <c r="Z36" s="39" t="s">
        <v>190</v>
      </c>
      <c r="AA36" s="39" t="s">
        <v>190</v>
      </c>
      <c r="AB36" s="39" t="s">
        <v>190</v>
      </c>
      <c r="AC36" s="39" t="s">
        <v>190</v>
      </c>
      <c r="AD36" s="39" t="s">
        <v>190</v>
      </c>
      <c r="AE36" s="39" t="s">
        <v>190</v>
      </c>
      <c r="AF36" s="39" t="s">
        <v>190</v>
      </c>
      <c r="AG36" s="39" t="s">
        <v>190</v>
      </c>
      <c r="AH36" s="39" t="s">
        <v>190</v>
      </c>
      <c r="AI36" s="39" t="s">
        <v>190</v>
      </c>
      <c r="AJ36" s="39" t="s">
        <v>190</v>
      </c>
      <c r="AK36" s="39" t="s">
        <v>190</v>
      </c>
      <c r="AL36" s="39" t="s">
        <v>190</v>
      </c>
      <c r="AM36" s="39" t="s">
        <v>190</v>
      </c>
      <c r="AN36" s="39" t="s">
        <v>190</v>
      </c>
      <c r="AO36" s="39" t="s">
        <v>190</v>
      </c>
      <c r="AP36" s="39" t="s">
        <v>190</v>
      </c>
      <c r="AQ36" s="39" t="s">
        <v>190</v>
      </c>
      <c r="AR36" s="39" t="s">
        <v>190</v>
      </c>
      <c r="AS36" s="39" t="s">
        <v>190</v>
      </c>
      <c r="AT36" s="39" t="s">
        <v>190</v>
      </c>
      <c r="AU36" s="39" t="s">
        <v>190</v>
      </c>
      <c r="AV36" s="39" t="s">
        <v>190</v>
      </c>
      <c r="AW36" s="39" t="s">
        <v>190</v>
      </c>
      <c r="AX36" s="39" t="s">
        <v>190</v>
      </c>
      <c r="AY36" s="39" t="s">
        <v>190</v>
      </c>
      <c r="AZ36" s="39" t="s">
        <v>190</v>
      </c>
      <c r="BA36" s="39" t="s">
        <v>190</v>
      </c>
      <c r="BB36" s="39" t="s">
        <v>190</v>
      </c>
      <c r="BC36" s="39" t="s">
        <v>190</v>
      </c>
      <c r="BD36" s="39" t="s">
        <v>190</v>
      </c>
      <c r="BE36" s="39" t="s">
        <v>190</v>
      </c>
      <c r="BF36" s="39" t="s">
        <v>190</v>
      </c>
      <c r="BG36" s="39" t="s">
        <v>190</v>
      </c>
      <c r="BH36" s="39" t="s">
        <v>190</v>
      </c>
      <c r="BI36" s="39" t="s">
        <v>190</v>
      </c>
      <c r="BJ36" s="39" t="s">
        <v>190</v>
      </c>
      <c r="BK36" s="39" t="s">
        <v>190</v>
      </c>
      <c r="BL36" s="39" t="s">
        <v>190</v>
      </c>
      <c r="BM36" s="39" t="s">
        <v>190</v>
      </c>
      <c r="BN36" s="39" t="s">
        <v>190</v>
      </c>
      <c r="BO36" s="39" t="s">
        <v>190</v>
      </c>
      <c r="BP36" s="39" t="s">
        <v>190</v>
      </c>
      <c r="BQ36" s="39" t="s">
        <v>190</v>
      </c>
      <c r="BR36" s="39" t="s">
        <v>190</v>
      </c>
      <c r="BS36" s="39" t="s">
        <v>190</v>
      </c>
      <c r="BT36" s="39" t="s">
        <v>190</v>
      </c>
      <c r="BU36" s="39" t="s">
        <v>190</v>
      </c>
      <c r="BV36" s="39" t="s">
        <v>190</v>
      </c>
      <c r="BW36" s="39" t="s">
        <v>190</v>
      </c>
      <c r="BX36" s="39" t="s">
        <v>190</v>
      </c>
      <c r="BY36" s="39" t="s">
        <v>190</v>
      </c>
      <c r="BZ36" s="39" t="s">
        <v>190</v>
      </c>
      <c r="CA36" s="39" t="s">
        <v>190</v>
      </c>
      <c r="CB36" s="39" t="s">
        <v>190</v>
      </c>
      <c r="CC36" s="39" t="s">
        <v>190</v>
      </c>
      <c r="CD36" s="39" t="s">
        <v>190</v>
      </c>
      <c r="CE36" s="39" t="s">
        <v>190</v>
      </c>
      <c r="CF36" s="39" t="s">
        <v>190</v>
      </c>
      <c r="CG36" s="39" t="s">
        <v>190</v>
      </c>
      <c r="CH36" s="39" t="s">
        <v>190</v>
      </c>
      <c r="CI36" s="39" t="s">
        <v>190</v>
      </c>
      <c r="CJ36" s="39" t="s">
        <v>190</v>
      </c>
      <c r="CK36" s="39" t="s">
        <v>190</v>
      </c>
      <c r="CL36" s="39" t="s">
        <v>190</v>
      </c>
      <c r="CM36" s="39" t="s">
        <v>190</v>
      </c>
      <c r="CN36" s="39" t="s">
        <v>190</v>
      </c>
      <c r="CO36" s="39" t="s">
        <v>190</v>
      </c>
      <c r="CP36" s="39" t="s">
        <v>190</v>
      </c>
      <c r="CQ36" s="39" t="s">
        <v>190</v>
      </c>
      <c r="CR36" s="39" t="s">
        <v>190</v>
      </c>
      <c r="CS36" s="39" t="s">
        <v>190</v>
      </c>
      <c r="CT36" s="39" t="s">
        <v>190</v>
      </c>
      <c r="CU36" s="39" t="s">
        <v>190</v>
      </c>
      <c r="CV36" s="39" t="s">
        <v>190</v>
      </c>
      <c r="CW36" s="39" t="s">
        <v>190</v>
      </c>
      <c r="CX36" s="39" t="s">
        <v>190</v>
      </c>
      <c r="CY36" s="39" t="s">
        <v>190</v>
      </c>
      <c r="CZ36" s="39" t="s">
        <v>190</v>
      </c>
      <c r="DA36" s="39" t="s">
        <v>190</v>
      </c>
      <c r="DB36" s="39" t="s">
        <v>190</v>
      </c>
      <c r="DC36" s="39" t="s">
        <v>190</v>
      </c>
      <c r="DD36" s="39" t="s">
        <v>190</v>
      </c>
      <c r="DE36" s="39" t="s">
        <v>190</v>
      </c>
      <c r="DF36" s="39">
        <v>1687</v>
      </c>
      <c r="DG36" s="39">
        <v>2165</v>
      </c>
      <c r="DH36" s="39">
        <v>2604</v>
      </c>
      <c r="DI36" s="39">
        <v>1462</v>
      </c>
      <c r="DJ36" s="39">
        <v>1169</v>
      </c>
      <c r="DK36" s="39">
        <v>1476</v>
      </c>
      <c r="DL36" s="39">
        <v>1630</v>
      </c>
      <c r="DM36" s="39">
        <v>1541</v>
      </c>
      <c r="DN36" s="39">
        <v>1394</v>
      </c>
      <c r="DO36" s="39">
        <v>1283</v>
      </c>
      <c r="DP36" s="39">
        <v>1228</v>
      </c>
      <c r="DQ36" s="39">
        <v>1032</v>
      </c>
      <c r="DR36" s="39">
        <v>904</v>
      </c>
      <c r="DS36" s="39">
        <v>722</v>
      </c>
      <c r="DT36" s="39">
        <v>627</v>
      </c>
      <c r="DU36" s="39">
        <v>511</v>
      </c>
      <c r="DV36" s="39">
        <v>304</v>
      </c>
      <c r="DW36" s="39">
        <v>115</v>
      </c>
      <c r="DX36" s="39">
        <v>29</v>
      </c>
      <c r="DY36" s="39">
        <v>1</v>
      </c>
      <c r="DZ36" s="39">
        <v>0</v>
      </c>
      <c r="EA36" s="39">
        <f t="shared" si="0"/>
        <v>6456</v>
      </c>
      <c r="EB36" s="39">
        <f t="shared" si="1"/>
        <v>13119</v>
      </c>
      <c r="EC36" s="39">
        <f t="shared" si="2"/>
        <v>2309</v>
      </c>
      <c r="ED36" s="39">
        <f t="shared" si="3"/>
        <v>960</v>
      </c>
      <c r="EE36" s="39">
        <f t="shared" si="4"/>
        <v>145</v>
      </c>
      <c r="EF36" s="25">
        <f t="shared" si="5"/>
        <v>29.50100530067629</v>
      </c>
      <c r="EG36" s="25">
        <f t="shared" si="6"/>
        <v>59.947907146773893</v>
      </c>
      <c r="EH36" s="25">
        <f t="shared" si="7"/>
        <v>10.551087552549808</v>
      </c>
      <c r="EI36" s="25">
        <f t="shared" si="8"/>
        <v>4.3867665874611594</v>
      </c>
      <c r="EJ36" s="25">
        <f t="shared" si="9"/>
        <v>0.66258453664777917</v>
      </c>
    </row>
    <row r="37" spans="2:140" s="9" customFormat="1">
      <c r="B37" s="38"/>
      <c r="C37" s="9">
        <v>40</v>
      </c>
      <c r="D37" s="9" t="s">
        <v>187</v>
      </c>
      <c r="E37" s="36">
        <v>1965</v>
      </c>
      <c r="F37" s="37" t="s">
        <v>184</v>
      </c>
      <c r="G37" s="39">
        <v>36811</v>
      </c>
      <c r="H37" s="39">
        <v>481</v>
      </c>
      <c r="I37" s="39">
        <v>495</v>
      </c>
      <c r="J37" s="39">
        <v>486</v>
      </c>
      <c r="K37" s="39">
        <v>526</v>
      </c>
      <c r="L37" s="39">
        <v>588</v>
      </c>
      <c r="M37" s="39">
        <v>569</v>
      </c>
      <c r="N37" s="39">
        <v>655</v>
      </c>
      <c r="O37" s="39">
        <v>662</v>
      </c>
      <c r="P37" s="39">
        <v>569</v>
      </c>
      <c r="Q37" s="39">
        <v>725</v>
      </c>
      <c r="R37" s="39">
        <v>746</v>
      </c>
      <c r="S37" s="39">
        <v>767</v>
      </c>
      <c r="T37" s="39">
        <v>867</v>
      </c>
      <c r="U37" s="39">
        <v>896</v>
      </c>
      <c r="V37" s="39">
        <v>952</v>
      </c>
      <c r="W37" s="39">
        <v>916</v>
      </c>
      <c r="X37" s="39">
        <v>912</v>
      </c>
      <c r="Y37" s="39">
        <v>914</v>
      </c>
      <c r="Z37" s="39">
        <v>578</v>
      </c>
      <c r="AA37" s="39">
        <v>189</v>
      </c>
      <c r="AB37" s="39">
        <v>243</v>
      </c>
      <c r="AC37" s="39">
        <v>259</v>
      </c>
      <c r="AD37" s="39">
        <v>299</v>
      </c>
      <c r="AE37" s="39">
        <v>345</v>
      </c>
      <c r="AF37" s="39">
        <v>353</v>
      </c>
      <c r="AG37" s="39">
        <v>329</v>
      </c>
      <c r="AH37" s="39">
        <v>297</v>
      </c>
      <c r="AI37" s="39">
        <v>353</v>
      </c>
      <c r="AJ37" s="39">
        <v>396</v>
      </c>
      <c r="AK37" s="39">
        <v>433</v>
      </c>
      <c r="AL37" s="39">
        <v>445</v>
      </c>
      <c r="AM37" s="39">
        <v>461</v>
      </c>
      <c r="AN37" s="39">
        <v>510</v>
      </c>
      <c r="AO37" s="39">
        <v>536</v>
      </c>
      <c r="AP37" s="39">
        <v>521</v>
      </c>
      <c r="AQ37" s="39">
        <v>513</v>
      </c>
      <c r="AR37" s="39">
        <v>505</v>
      </c>
      <c r="AS37" s="39">
        <v>534</v>
      </c>
      <c r="AT37" s="39">
        <v>589</v>
      </c>
      <c r="AU37" s="39">
        <v>583</v>
      </c>
      <c r="AV37" s="39">
        <v>519</v>
      </c>
      <c r="AW37" s="39">
        <v>517</v>
      </c>
      <c r="AX37" s="39">
        <v>476</v>
      </c>
      <c r="AY37" s="39">
        <v>546</v>
      </c>
      <c r="AZ37" s="39">
        <v>498</v>
      </c>
      <c r="BA37" s="39">
        <v>497</v>
      </c>
      <c r="BB37" s="39">
        <v>411</v>
      </c>
      <c r="BC37" s="39">
        <v>388</v>
      </c>
      <c r="BD37" s="39">
        <v>414</v>
      </c>
      <c r="BE37" s="39">
        <v>505</v>
      </c>
      <c r="BF37" s="39">
        <v>440</v>
      </c>
      <c r="BG37" s="39">
        <v>458</v>
      </c>
      <c r="BH37" s="39">
        <v>414</v>
      </c>
      <c r="BI37" s="39">
        <v>421</v>
      </c>
      <c r="BJ37" s="39">
        <v>381</v>
      </c>
      <c r="BK37" s="39">
        <v>434</v>
      </c>
      <c r="BL37" s="39">
        <v>439</v>
      </c>
      <c r="BM37" s="39">
        <v>438</v>
      </c>
      <c r="BN37" s="39">
        <v>404</v>
      </c>
      <c r="BO37" s="39">
        <v>367</v>
      </c>
      <c r="BP37" s="39">
        <v>374</v>
      </c>
      <c r="BQ37" s="39">
        <v>334</v>
      </c>
      <c r="BR37" s="39">
        <v>387</v>
      </c>
      <c r="BS37" s="39">
        <v>377</v>
      </c>
      <c r="BT37" s="39">
        <v>351</v>
      </c>
      <c r="BU37" s="39">
        <v>336</v>
      </c>
      <c r="BV37" s="39">
        <v>277</v>
      </c>
      <c r="BW37" s="39">
        <v>302</v>
      </c>
      <c r="BX37" s="39">
        <v>278</v>
      </c>
      <c r="BY37" s="39">
        <v>301</v>
      </c>
      <c r="BZ37" s="39">
        <v>207</v>
      </c>
      <c r="CA37" s="39">
        <v>221</v>
      </c>
      <c r="CB37" s="39">
        <v>219</v>
      </c>
      <c r="CC37" s="39">
        <v>206</v>
      </c>
      <c r="CD37" s="39">
        <v>185</v>
      </c>
      <c r="CE37" s="39">
        <v>200</v>
      </c>
      <c r="CF37" s="39">
        <v>197</v>
      </c>
      <c r="CG37" s="39">
        <v>155</v>
      </c>
      <c r="CH37" s="39">
        <v>113</v>
      </c>
      <c r="CI37" s="39">
        <v>118</v>
      </c>
      <c r="CJ37" s="39">
        <v>107</v>
      </c>
      <c r="CK37" s="39">
        <v>127</v>
      </c>
      <c r="CL37" s="39">
        <v>99</v>
      </c>
      <c r="CM37" s="39">
        <v>61</v>
      </c>
      <c r="CN37" s="39">
        <v>51</v>
      </c>
      <c r="CO37" s="39">
        <v>55</v>
      </c>
      <c r="CP37" s="39">
        <v>52</v>
      </c>
      <c r="CQ37" s="39">
        <v>44</v>
      </c>
      <c r="CR37" s="39">
        <v>30</v>
      </c>
      <c r="CS37" s="39">
        <v>22</v>
      </c>
      <c r="CT37" s="39">
        <v>24</v>
      </c>
      <c r="CU37" s="39">
        <v>15</v>
      </c>
      <c r="CV37" s="39">
        <v>13</v>
      </c>
      <c r="CW37" s="39">
        <v>6</v>
      </c>
      <c r="CX37" s="39" t="s">
        <v>188</v>
      </c>
      <c r="CY37" s="39" t="s">
        <v>188</v>
      </c>
      <c r="CZ37" s="39">
        <v>3</v>
      </c>
      <c r="DA37" s="39" t="s">
        <v>188</v>
      </c>
      <c r="DB37" s="39" t="s">
        <v>188</v>
      </c>
      <c r="DC37" s="39" t="s">
        <v>188</v>
      </c>
      <c r="DD37" s="39" t="s">
        <v>188</v>
      </c>
      <c r="DE37" s="39" t="s">
        <v>188</v>
      </c>
      <c r="DF37" s="39">
        <f t="shared" ref="DF37:DF51" si="10">+SUM(H37:L37)</f>
        <v>2576</v>
      </c>
      <c r="DG37" s="39">
        <f t="shared" ref="DG37:DG51" si="11">+SUM(M37:Q37)</f>
        <v>3180</v>
      </c>
      <c r="DH37" s="39">
        <f t="shared" ref="DH37:DH51" si="12">+SUM(R37:V37)</f>
        <v>4228</v>
      </c>
      <c r="DI37" s="39">
        <f t="shared" ref="DI37:DI51" si="13">+SUM(W37:AA37)</f>
        <v>3509</v>
      </c>
      <c r="DJ37" s="39">
        <f t="shared" ref="DJ37:DJ51" si="14">+SUM(AB37:AF37)</f>
        <v>1499</v>
      </c>
      <c r="DK37" s="39">
        <f t="shared" ref="DK37:DK51" si="15">+SUM(AG37:AK37)</f>
        <v>1808</v>
      </c>
      <c r="DL37" s="39">
        <f t="shared" ref="DL37:DL51" si="16">+SUM(AL37:AP37)</f>
        <v>2473</v>
      </c>
      <c r="DM37" s="39">
        <f t="shared" ref="DM37:DM51" si="17">+SUM(AQ37:AU37)</f>
        <v>2724</v>
      </c>
      <c r="DN37" s="39">
        <f t="shared" ref="DN37:DN51" si="18">+SUM(AV37:AZ37)</f>
        <v>2556</v>
      </c>
      <c r="DO37" s="39">
        <f t="shared" ref="DO37:DO51" si="19">+SUM(BA37:BE37)</f>
        <v>2215</v>
      </c>
      <c r="DP37" s="39">
        <f t="shared" ref="DP37:DP51" si="20">+SUM(BF37:BJ37)</f>
        <v>2114</v>
      </c>
      <c r="DQ37" s="39">
        <f t="shared" ref="DQ37:DQ51" si="21">+SUM(BK37:BO37)</f>
        <v>2082</v>
      </c>
      <c r="DR37" s="39">
        <f t="shared" ref="DR37:DR51" si="22">+SUM(BP37:BT37)</f>
        <v>1823</v>
      </c>
      <c r="DS37" s="39">
        <f t="shared" ref="DS37:DS51" si="23">+SUM(BU37:BY37)</f>
        <v>1494</v>
      </c>
      <c r="DT37" s="39">
        <f t="shared" ref="DT37:DT51" si="24">+SUM(BZ37:CD37)</f>
        <v>1038</v>
      </c>
      <c r="DU37" s="39">
        <f t="shared" ref="DU37:DU51" si="25">+SUM(CE37:CI37)</f>
        <v>783</v>
      </c>
      <c r="DV37" s="39">
        <f t="shared" ref="DV37:DV51" si="26">+SUM(CJ37:CN37)</f>
        <v>445</v>
      </c>
      <c r="DW37" s="39">
        <f t="shared" ref="DW37:DW51" si="27">+SUM(CO37:CS37)</f>
        <v>203</v>
      </c>
      <c r="DX37" s="39">
        <f t="shared" ref="DX37:DX51" si="28">+SUM(CT37:CX37)</f>
        <v>58</v>
      </c>
      <c r="DY37" s="39">
        <f t="shared" ref="DY37:DY51" si="29">+SUM(CY37:DC37)</f>
        <v>3</v>
      </c>
      <c r="DZ37" s="39">
        <f t="shared" ref="DZ37:DZ51" si="30">+SUM(DD37)</f>
        <v>0</v>
      </c>
      <c r="EA37" s="39">
        <f t="shared" si="0"/>
        <v>9984</v>
      </c>
      <c r="EB37" s="39">
        <f t="shared" si="1"/>
        <v>22803</v>
      </c>
      <c r="EC37" s="39">
        <f t="shared" si="2"/>
        <v>4024</v>
      </c>
      <c r="ED37" s="39">
        <f t="shared" si="3"/>
        <v>1492</v>
      </c>
      <c r="EE37" s="39">
        <f t="shared" si="4"/>
        <v>264</v>
      </c>
      <c r="EF37" s="25">
        <f t="shared" si="5"/>
        <v>27.122327565129989</v>
      </c>
      <c r="EG37" s="25">
        <f t="shared" si="6"/>
        <v>61.946157398603674</v>
      </c>
      <c r="EH37" s="25">
        <f t="shared" si="7"/>
        <v>10.931515036266333</v>
      </c>
      <c r="EI37" s="25">
        <f t="shared" si="8"/>
        <v>4.0531362907826471</v>
      </c>
      <c r="EJ37" s="25">
        <f t="shared" si="9"/>
        <v>0.71717693080872569</v>
      </c>
    </row>
    <row r="38" spans="2:140" s="9" customFormat="1">
      <c r="B38" s="38"/>
      <c r="E38" s="36"/>
      <c r="F38" s="40" t="s">
        <v>159</v>
      </c>
      <c r="G38" s="39">
        <v>16940</v>
      </c>
      <c r="H38" s="39">
        <v>242</v>
      </c>
      <c r="I38" s="39">
        <v>260</v>
      </c>
      <c r="J38" s="39">
        <v>247</v>
      </c>
      <c r="K38" s="39">
        <v>264</v>
      </c>
      <c r="L38" s="39">
        <v>316</v>
      </c>
      <c r="M38" s="39">
        <v>273</v>
      </c>
      <c r="N38" s="39">
        <v>335</v>
      </c>
      <c r="O38" s="39">
        <v>316</v>
      </c>
      <c r="P38" s="39">
        <v>280</v>
      </c>
      <c r="Q38" s="39">
        <v>354</v>
      </c>
      <c r="R38" s="39">
        <v>368</v>
      </c>
      <c r="S38" s="39">
        <v>377</v>
      </c>
      <c r="T38" s="39">
        <v>457</v>
      </c>
      <c r="U38" s="39">
        <v>428</v>
      </c>
      <c r="V38" s="39">
        <v>526</v>
      </c>
      <c r="W38" s="39">
        <v>475</v>
      </c>
      <c r="X38" s="39">
        <v>478</v>
      </c>
      <c r="Y38" s="39">
        <v>461</v>
      </c>
      <c r="Z38" s="39">
        <v>286</v>
      </c>
      <c r="AA38" s="39">
        <v>72</v>
      </c>
      <c r="AB38" s="39">
        <v>93</v>
      </c>
      <c r="AC38" s="39">
        <v>98</v>
      </c>
      <c r="AD38" s="39">
        <v>106</v>
      </c>
      <c r="AE38" s="39">
        <v>132</v>
      </c>
      <c r="AF38" s="39">
        <v>139</v>
      </c>
      <c r="AG38" s="39">
        <v>138</v>
      </c>
      <c r="AH38" s="39">
        <v>137</v>
      </c>
      <c r="AI38" s="39">
        <v>151</v>
      </c>
      <c r="AJ38" s="39">
        <v>171</v>
      </c>
      <c r="AK38" s="39">
        <v>182</v>
      </c>
      <c r="AL38" s="39">
        <v>211</v>
      </c>
      <c r="AM38" s="39">
        <v>214</v>
      </c>
      <c r="AN38" s="39">
        <v>215</v>
      </c>
      <c r="AO38" s="39">
        <v>245</v>
      </c>
      <c r="AP38" s="39">
        <v>244</v>
      </c>
      <c r="AQ38" s="39">
        <v>222</v>
      </c>
      <c r="AR38" s="39">
        <v>213</v>
      </c>
      <c r="AS38" s="39">
        <v>254</v>
      </c>
      <c r="AT38" s="39">
        <v>256</v>
      </c>
      <c r="AU38" s="39">
        <v>269</v>
      </c>
      <c r="AV38" s="39">
        <v>235</v>
      </c>
      <c r="AW38" s="39">
        <v>225</v>
      </c>
      <c r="AX38" s="39">
        <v>209</v>
      </c>
      <c r="AY38" s="39">
        <v>211</v>
      </c>
      <c r="AZ38" s="39">
        <v>227</v>
      </c>
      <c r="BA38" s="39">
        <v>213</v>
      </c>
      <c r="BB38" s="39">
        <v>179</v>
      </c>
      <c r="BC38" s="39">
        <v>166</v>
      </c>
      <c r="BD38" s="39">
        <v>172</v>
      </c>
      <c r="BE38" s="39">
        <v>196</v>
      </c>
      <c r="BF38" s="39">
        <v>188</v>
      </c>
      <c r="BG38" s="39">
        <v>204</v>
      </c>
      <c r="BH38" s="39">
        <v>187</v>
      </c>
      <c r="BI38" s="39">
        <v>174</v>
      </c>
      <c r="BJ38" s="39">
        <v>179</v>
      </c>
      <c r="BK38" s="39">
        <v>197</v>
      </c>
      <c r="BL38" s="39">
        <v>202</v>
      </c>
      <c r="BM38" s="39">
        <v>176</v>
      </c>
      <c r="BN38" s="39">
        <v>200</v>
      </c>
      <c r="BO38" s="39">
        <v>165</v>
      </c>
      <c r="BP38" s="39">
        <v>182</v>
      </c>
      <c r="BQ38" s="39">
        <v>159</v>
      </c>
      <c r="BR38" s="39">
        <v>177</v>
      </c>
      <c r="BS38" s="39">
        <v>186</v>
      </c>
      <c r="BT38" s="39">
        <v>173</v>
      </c>
      <c r="BU38" s="39">
        <v>164</v>
      </c>
      <c r="BV38" s="39">
        <v>131</v>
      </c>
      <c r="BW38" s="39">
        <v>150</v>
      </c>
      <c r="BX38" s="39">
        <v>115</v>
      </c>
      <c r="BY38" s="39">
        <v>155</v>
      </c>
      <c r="BZ38" s="39">
        <v>87</v>
      </c>
      <c r="CA38" s="39">
        <v>88</v>
      </c>
      <c r="CB38" s="39">
        <v>87</v>
      </c>
      <c r="CC38" s="39">
        <v>81</v>
      </c>
      <c r="CD38" s="39">
        <v>82</v>
      </c>
      <c r="CE38" s="39">
        <v>77</v>
      </c>
      <c r="CF38" s="39">
        <v>85</v>
      </c>
      <c r="CG38" s="39">
        <v>55</v>
      </c>
      <c r="CH38" s="39">
        <v>47</v>
      </c>
      <c r="CI38" s="39">
        <v>32</v>
      </c>
      <c r="CJ38" s="39">
        <v>44</v>
      </c>
      <c r="CK38" s="39">
        <v>44</v>
      </c>
      <c r="CL38" s="39">
        <v>29</v>
      </c>
      <c r="CM38" s="39">
        <v>21</v>
      </c>
      <c r="CN38" s="39">
        <v>15</v>
      </c>
      <c r="CO38" s="39">
        <v>16</v>
      </c>
      <c r="CP38" s="39">
        <v>13</v>
      </c>
      <c r="CQ38" s="39">
        <v>13</v>
      </c>
      <c r="CR38" s="39">
        <v>5</v>
      </c>
      <c r="CS38" s="39">
        <v>6</v>
      </c>
      <c r="CT38" s="39">
        <v>9</v>
      </c>
      <c r="CU38" s="39">
        <v>2</v>
      </c>
      <c r="CV38" s="39" t="s">
        <v>188</v>
      </c>
      <c r="CW38" s="39" t="s">
        <v>188</v>
      </c>
      <c r="CX38" s="39" t="s">
        <v>188</v>
      </c>
      <c r="CY38" s="39" t="s">
        <v>188</v>
      </c>
      <c r="CZ38" s="39" t="s">
        <v>188</v>
      </c>
      <c r="DA38" s="39" t="s">
        <v>188</v>
      </c>
      <c r="DB38" s="39" t="s">
        <v>188</v>
      </c>
      <c r="DC38" s="39" t="s">
        <v>188</v>
      </c>
      <c r="DD38" s="39" t="s">
        <v>188</v>
      </c>
      <c r="DE38" s="39" t="s">
        <v>188</v>
      </c>
      <c r="DF38" s="39">
        <f t="shared" si="10"/>
        <v>1329</v>
      </c>
      <c r="DG38" s="39">
        <f t="shared" si="11"/>
        <v>1558</v>
      </c>
      <c r="DH38" s="39">
        <f t="shared" si="12"/>
        <v>2156</v>
      </c>
      <c r="DI38" s="39">
        <f t="shared" si="13"/>
        <v>1772</v>
      </c>
      <c r="DJ38" s="39">
        <f t="shared" si="14"/>
        <v>568</v>
      </c>
      <c r="DK38" s="39">
        <f t="shared" si="15"/>
        <v>779</v>
      </c>
      <c r="DL38" s="39">
        <f t="shared" si="16"/>
        <v>1129</v>
      </c>
      <c r="DM38" s="39">
        <f t="shared" si="17"/>
        <v>1214</v>
      </c>
      <c r="DN38" s="39">
        <f t="shared" si="18"/>
        <v>1107</v>
      </c>
      <c r="DO38" s="39">
        <f t="shared" si="19"/>
        <v>926</v>
      </c>
      <c r="DP38" s="39">
        <f t="shared" si="20"/>
        <v>932</v>
      </c>
      <c r="DQ38" s="39">
        <f t="shared" si="21"/>
        <v>940</v>
      </c>
      <c r="DR38" s="39">
        <f t="shared" si="22"/>
        <v>877</v>
      </c>
      <c r="DS38" s="39">
        <f t="shared" si="23"/>
        <v>715</v>
      </c>
      <c r="DT38" s="39">
        <f t="shared" si="24"/>
        <v>425</v>
      </c>
      <c r="DU38" s="39">
        <f t="shared" si="25"/>
        <v>296</v>
      </c>
      <c r="DV38" s="39">
        <f t="shared" si="26"/>
        <v>153</v>
      </c>
      <c r="DW38" s="39">
        <f t="shared" si="27"/>
        <v>53</v>
      </c>
      <c r="DX38" s="39">
        <f t="shared" si="28"/>
        <v>11</v>
      </c>
      <c r="DY38" s="39">
        <f t="shared" si="29"/>
        <v>0</v>
      </c>
      <c r="DZ38" s="39">
        <f t="shared" si="30"/>
        <v>0</v>
      </c>
      <c r="EA38" s="39">
        <f t="shared" si="0"/>
        <v>5043</v>
      </c>
      <c r="EB38" s="39">
        <f t="shared" si="1"/>
        <v>10244</v>
      </c>
      <c r="EC38" s="39">
        <f t="shared" si="2"/>
        <v>1653</v>
      </c>
      <c r="ED38" s="39">
        <f t="shared" si="3"/>
        <v>513</v>
      </c>
      <c r="EE38" s="39">
        <f t="shared" si="4"/>
        <v>64</v>
      </c>
      <c r="EF38" s="25">
        <f t="shared" si="5"/>
        <v>29.769775678866591</v>
      </c>
      <c r="EG38" s="25">
        <f t="shared" si="6"/>
        <v>60.472255017709564</v>
      </c>
      <c r="EH38" s="25">
        <f t="shared" si="7"/>
        <v>9.7579693034238488</v>
      </c>
      <c r="EI38" s="25">
        <f t="shared" si="8"/>
        <v>3.0283353010625738</v>
      </c>
      <c r="EJ38" s="25">
        <f t="shared" si="9"/>
        <v>0.37780401416765053</v>
      </c>
    </row>
    <row r="39" spans="2:140" s="9" customFormat="1">
      <c r="B39" s="38"/>
      <c r="E39" s="36"/>
      <c r="F39" s="40" t="s">
        <v>134</v>
      </c>
      <c r="G39" s="39">
        <v>19871</v>
      </c>
      <c r="H39" s="39">
        <v>239</v>
      </c>
      <c r="I39" s="39">
        <v>235</v>
      </c>
      <c r="J39" s="39">
        <v>239</v>
      </c>
      <c r="K39" s="39">
        <v>262</v>
      </c>
      <c r="L39" s="39">
        <v>272</v>
      </c>
      <c r="M39" s="39">
        <v>296</v>
      </c>
      <c r="N39" s="39">
        <v>320</v>
      </c>
      <c r="O39" s="39">
        <v>346</v>
      </c>
      <c r="P39" s="39">
        <v>289</v>
      </c>
      <c r="Q39" s="39">
        <v>371</v>
      </c>
      <c r="R39" s="39">
        <v>378</v>
      </c>
      <c r="S39" s="39">
        <v>390</v>
      </c>
      <c r="T39" s="39">
        <v>410</v>
      </c>
      <c r="U39" s="39">
        <v>468</v>
      </c>
      <c r="V39" s="39">
        <v>426</v>
      </c>
      <c r="W39" s="39">
        <v>441</v>
      </c>
      <c r="X39" s="39">
        <v>434</v>
      </c>
      <c r="Y39" s="39">
        <v>453</v>
      </c>
      <c r="Z39" s="39">
        <v>292</v>
      </c>
      <c r="AA39" s="39">
        <v>117</v>
      </c>
      <c r="AB39" s="39">
        <v>150</v>
      </c>
      <c r="AC39" s="39">
        <v>161</v>
      </c>
      <c r="AD39" s="39">
        <v>193</v>
      </c>
      <c r="AE39" s="39">
        <v>213</v>
      </c>
      <c r="AF39" s="39">
        <v>214</v>
      </c>
      <c r="AG39" s="39">
        <v>191</v>
      </c>
      <c r="AH39" s="39">
        <v>160</v>
      </c>
      <c r="AI39" s="39">
        <v>202</v>
      </c>
      <c r="AJ39" s="39">
        <v>225</v>
      </c>
      <c r="AK39" s="39">
        <v>251</v>
      </c>
      <c r="AL39" s="39">
        <v>234</v>
      </c>
      <c r="AM39" s="39">
        <v>247</v>
      </c>
      <c r="AN39" s="39">
        <v>295</v>
      </c>
      <c r="AO39" s="39">
        <v>291</v>
      </c>
      <c r="AP39" s="39">
        <v>277</v>
      </c>
      <c r="AQ39" s="39">
        <v>291</v>
      </c>
      <c r="AR39" s="39">
        <v>292</v>
      </c>
      <c r="AS39" s="39">
        <v>280</v>
      </c>
      <c r="AT39" s="39">
        <v>333</v>
      </c>
      <c r="AU39" s="39">
        <v>314</v>
      </c>
      <c r="AV39" s="39">
        <v>284</v>
      </c>
      <c r="AW39" s="39">
        <v>292</v>
      </c>
      <c r="AX39" s="39">
        <v>267</v>
      </c>
      <c r="AY39" s="39">
        <v>335</v>
      </c>
      <c r="AZ39" s="39">
        <v>271</v>
      </c>
      <c r="BA39" s="39">
        <v>284</v>
      </c>
      <c r="BB39" s="39">
        <v>232</v>
      </c>
      <c r="BC39" s="39">
        <v>222</v>
      </c>
      <c r="BD39" s="39">
        <v>242</v>
      </c>
      <c r="BE39" s="39">
        <v>309</v>
      </c>
      <c r="BF39" s="39">
        <v>252</v>
      </c>
      <c r="BG39" s="39">
        <v>254</v>
      </c>
      <c r="BH39" s="39">
        <v>227</v>
      </c>
      <c r="BI39" s="39">
        <v>247</v>
      </c>
      <c r="BJ39" s="39">
        <v>202</v>
      </c>
      <c r="BK39" s="39">
        <v>237</v>
      </c>
      <c r="BL39" s="39">
        <v>237</v>
      </c>
      <c r="BM39" s="39">
        <v>262</v>
      </c>
      <c r="BN39" s="39">
        <v>204</v>
      </c>
      <c r="BO39" s="39">
        <v>202</v>
      </c>
      <c r="BP39" s="39">
        <v>192</v>
      </c>
      <c r="BQ39" s="39">
        <v>175</v>
      </c>
      <c r="BR39" s="39">
        <v>210</v>
      </c>
      <c r="BS39" s="39">
        <v>191</v>
      </c>
      <c r="BT39" s="39">
        <v>178</v>
      </c>
      <c r="BU39" s="39">
        <v>172</v>
      </c>
      <c r="BV39" s="39">
        <v>146</v>
      </c>
      <c r="BW39" s="39">
        <v>152</v>
      </c>
      <c r="BX39" s="39">
        <v>163</v>
      </c>
      <c r="BY39" s="39">
        <v>146</v>
      </c>
      <c r="BZ39" s="39">
        <v>120</v>
      </c>
      <c r="CA39" s="39">
        <v>133</v>
      </c>
      <c r="CB39" s="39">
        <v>132</v>
      </c>
      <c r="CC39" s="39">
        <v>125</v>
      </c>
      <c r="CD39" s="39">
        <v>103</v>
      </c>
      <c r="CE39" s="39">
        <v>123</v>
      </c>
      <c r="CF39" s="39">
        <v>112</v>
      </c>
      <c r="CG39" s="39">
        <v>100</v>
      </c>
      <c r="CH39" s="39">
        <v>66</v>
      </c>
      <c r="CI39" s="39">
        <v>86</v>
      </c>
      <c r="CJ39" s="39">
        <v>63</v>
      </c>
      <c r="CK39" s="39">
        <v>83</v>
      </c>
      <c r="CL39" s="39">
        <v>70</v>
      </c>
      <c r="CM39" s="39">
        <v>40</v>
      </c>
      <c r="CN39" s="39">
        <v>36</v>
      </c>
      <c r="CO39" s="39">
        <v>39</v>
      </c>
      <c r="CP39" s="39">
        <v>39</v>
      </c>
      <c r="CQ39" s="39">
        <v>31</v>
      </c>
      <c r="CR39" s="39">
        <v>25</v>
      </c>
      <c r="CS39" s="39">
        <v>16</v>
      </c>
      <c r="CT39" s="39">
        <v>15</v>
      </c>
      <c r="CU39" s="39">
        <v>13</v>
      </c>
      <c r="CV39" s="39">
        <v>13</v>
      </c>
      <c r="CW39" s="39">
        <v>6</v>
      </c>
      <c r="CX39" s="39" t="s">
        <v>188</v>
      </c>
      <c r="CY39" s="39" t="s">
        <v>188</v>
      </c>
      <c r="CZ39" s="39">
        <v>3</v>
      </c>
      <c r="DA39" s="39" t="s">
        <v>188</v>
      </c>
      <c r="DB39" s="39" t="s">
        <v>188</v>
      </c>
      <c r="DC39" s="39" t="s">
        <v>188</v>
      </c>
      <c r="DD39" s="39" t="s">
        <v>188</v>
      </c>
      <c r="DE39" s="39" t="s">
        <v>188</v>
      </c>
      <c r="DF39" s="39">
        <f t="shared" si="10"/>
        <v>1247</v>
      </c>
      <c r="DG39" s="39">
        <f t="shared" si="11"/>
        <v>1622</v>
      </c>
      <c r="DH39" s="39">
        <f t="shared" si="12"/>
        <v>2072</v>
      </c>
      <c r="DI39" s="39">
        <f t="shared" si="13"/>
        <v>1737</v>
      </c>
      <c r="DJ39" s="39">
        <f t="shared" si="14"/>
        <v>931</v>
      </c>
      <c r="DK39" s="39">
        <f t="shared" si="15"/>
        <v>1029</v>
      </c>
      <c r="DL39" s="39">
        <f t="shared" si="16"/>
        <v>1344</v>
      </c>
      <c r="DM39" s="39">
        <f t="shared" si="17"/>
        <v>1510</v>
      </c>
      <c r="DN39" s="39">
        <f t="shared" si="18"/>
        <v>1449</v>
      </c>
      <c r="DO39" s="39">
        <f t="shared" si="19"/>
        <v>1289</v>
      </c>
      <c r="DP39" s="39">
        <f t="shared" si="20"/>
        <v>1182</v>
      </c>
      <c r="DQ39" s="39">
        <f t="shared" si="21"/>
        <v>1142</v>
      </c>
      <c r="DR39" s="39">
        <f t="shared" si="22"/>
        <v>946</v>
      </c>
      <c r="DS39" s="39">
        <f t="shared" si="23"/>
        <v>779</v>
      </c>
      <c r="DT39" s="39">
        <f t="shared" si="24"/>
        <v>613</v>
      </c>
      <c r="DU39" s="39">
        <f t="shared" si="25"/>
        <v>487</v>
      </c>
      <c r="DV39" s="39">
        <f t="shared" si="26"/>
        <v>292</v>
      </c>
      <c r="DW39" s="39">
        <f t="shared" si="27"/>
        <v>150</v>
      </c>
      <c r="DX39" s="39">
        <f t="shared" si="28"/>
        <v>47</v>
      </c>
      <c r="DY39" s="39">
        <f t="shared" si="29"/>
        <v>3</v>
      </c>
      <c r="DZ39" s="39">
        <f t="shared" si="30"/>
        <v>0</v>
      </c>
      <c r="EA39" s="39">
        <f t="shared" si="0"/>
        <v>4941</v>
      </c>
      <c r="EB39" s="39">
        <f t="shared" si="1"/>
        <v>12559</v>
      </c>
      <c r="EC39" s="39">
        <f t="shared" si="2"/>
        <v>2371</v>
      </c>
      <c r="ED39" s="39">
        <f t="shared" si="3"/>
        <v>979</v>
      </c>
      <c r="EE39" s="39">
        <f t="shared" si="4"/>
        <v>200</v>
      </c>
      <c r="EF39" s="25">
        <f t="shared" si="5"/>
        <v>24.865381712042677</v>
      </c>
      <c r="EG39" s="25">
        <f t="shared" si="6"/>
        <v>63.202657138543607</v>
      </c>
      <c r="EH39" s="25">
        <f t="shared" si="7"/>
        <v>11.931961149413718</v>
      </c>
      <c r="EI39" s="25">
        <f t="shared" si="8"/>
        <v>4.9267777162699407</v>
      </c>
      <c r="EJ39" s="25">
        <f t="shared" si="9"/>
        <v>1.0064918725781291</v>
      </c>
    </row>
    <row r="40" spans="2:140" s="9" customFormat="1">
      <c r="B40" s="38"/>
      <c r="C40" s="9">
        <v>45</v>
      </c>
      <c r="D40" s="9" t="s">
        <v>187</v>
      </c>
      <c r="E40" s="36">
        <v>1970</v>
      </c>
      <c r="F40" s="37" t="s">
        <v>184</v>
      </c>
      <c r="G40" s="39">
        <v>33479</v>
      </c>
      <c r="H40" s="39">
        <v>382</v>
      </c>
      <c r="I40" s="39">
        <v>431</v>
      </c>
      <c r="J40" s="39">
        <v>417</v>
      </c>
      <c r="K40" s="39">
        <v>461</v>
      </c>
      <c r="L40" s="39">
        <v>396</v>
      </c>
      <c r="M40" s="39">
        <v>495</v>
      </c>
      <c r="N40" s="39">
        <v>488</v>
      </c>
      <c r="O40" s="39">
        <v>495</v>
      </c>
      <c r="P40" s="39">
        <v>536</v>
      </c>
      <c r="Q40" s="39">
        <v>554</v>
      </c>
      <c r="R40" s="39">
        <v>580</v>
      </c>
      <c r="S40" s="39">
        <v>642</v>
      </c>
      <c r="T40" s="39">
        <v>655</v>
      </c>
      <c r="U40" s="39">
        <v>552</v>
      </c>
      <c r="V40" s="39">
        <v>702</v>
      </c>
      <c r="W40" s="39">
        <v>744</v>
      </c>
      <c r="X40" s="39">
        <v>739</v>
      </c>
      <c r="Y40" s="39">
        <v>752</v>
      </c>
      <c r="Z40" s="39">
        <v>487</v>
      </c>
      <c r="AA40" s="39">
        <v>207</v>
      </c>
      <c r="AB40" s="39">
        <v>275</v>
      </c>
      <c r="AC40" s="39">
        <v>322</v>
      </c>
      <c r="AD40" s="39">
        <v>377</v>
      </c>
      <c r="AE40" s="39">
        <v>367</v>
      </c>
      <c r="AF40" s="39">
        <v>256</v>
      </c>
      <c r="AG40" s="39">
        <v>256</v>
      </c>
      <c r="AH40" s="39">
        <v>296</v>
      </c>
      <c r="AI40" s="39">
        <v>296</v>
      </c>
      <c r="AJ40" s="39">
        <v>303</v>
      </c>
      <c r="AK40" s="39">
        <v>328</v>
      </c>
      <c r="AL40" s="39">
        <v>309</v>
      </c>
      <c r="AM40" s="39">
        <v>290</v>
      </c>
      <c r="AN40" s="39">
        <v>362</v>
      </c>
      <c r="AO40" s="39">
        <v>378</v>
      </c>
      <c r="AP40" s="39">
        <v>431</v>
      </c>
      <c r="AQ40" s="39">
        <v>437</v>
      </c>
      <c r="AR40" s="39">
        <v>449</v>
      </c>
      <c r="AS40" s="39">
        <v>502</v>
      </c>
      <c r="AT40" s="39">
        <v>529</v>
      </c>
      <c r="AU40" s="39">
        <v>499</v>
      </c>
      <c r="AV40" s="39">
        <v>525</v>
      </c>
      <c r="AW40" s="39">
        <v>501</v>
      </c>
      <c r="AX40" s="39">
        <v>553</v>
      </c>
      <c r="AY40" s="39">
        <v>555</v>
      </c>
      <c r="AZ40" s="39">
        <v>575</v>
      </c>
      <c r="BA40" s="39">
        <v>513</v>
      </c>
      <c r="BB40" s="39">
        <v>505</v>
      </c>
      <c r="BC40" s="39">
        <v>446</v>
      </c>
      <c r="BD40" s="39">
        <v>521</v>
      </c>
      <c r="BE40" s="39">
        <v>479</v>
      </c>
      <c r="BF40" s="39">
        <v>484</v>
      </c>
      <c r="BG40" s="39">
        <v>390</v>
      </c>
      <c r="BH40" s="39">
        <v>329</v>
      </c>
      <c r="BI40" s="39">
        <v>398</v>
      </c>
      <c r="BJ40" s="39">
        <v>474</v>
      </c>
      <c r="BK40" s="39">
        <v>408</v>
      </c>
      <c r="BL40" s="39">
        <v>429</v>
      </c>
      <c r="BM40" s="39">
        <v>368</v>
      </c>
      <c r="BN40" s="39">
        <v>400</v>
      </c>
      <c r="BO40" s="39">
        <v>367</v>
      </c>
      <c r="BP40" s="39">
        <v>413</v>
      </c>
      <c r="BQ40" s="39">
        <v>410</v>
      </c>
      <c r="BR40" s="39">
        <v>401</v>
      </c>
      <c r="BS40" s="39">
        <v>354</v>
      </c>
      <c r="BT40" s="39">
        <v>326</v>
      </c>
      <c r="BU40" s="39">
        <v>337</v>
      </c>
      <c r="BV40" s="39">
        <v>292</v>
      </c>
      <c r="BW40" s="39">
        <v>341</v>
      </c>
      <c r="BX40" s="39">
        <v>317</v>
      </c>
      <c r="BY40" s="39">
        <v>302</v>
      </c>
      <c r="BZ40" s="39">
        <v>298</v>
      </c>
      <c r="CA40" s="39">
        <v>242</v>
      </c>
      <c r="CB40" s="39">
        <v>256</v>
      </c>
      <c r="CC40" s="39">
        <v>220</v>
      </c>
      <c r="CD40" s="39">
        <v>236</v>
      </c>
      <c r="CE40" s="39">
        <v>168</v>
      </c>
      <c r="CF40" s="39">
        <v>167</v>
      </c>
      <c r="CG40" s="39">
        <v>151</v>
      </c>
      <c r="CH40" s="39">
        <v>155</v>
      </c>
      <c r="CI40" s="39">
        <v>115</v>
      </c>
      <c r="CJ40" s="39">
        <v>134</v>
      </c>
      <c r="CK40" s="39">
        <v>120</v>
      </c>
      <c r="CL40" s="39">
        <v>96</v>
      </c>
      <c r="CM40" s="39">
        <v>63</v>
      </c>
      <c r="CN40" s="39">
        <v>71</v>
      </c>
      <c r="CO40" s="39">
        <v>71</v>
      </c>
      <c r="CP40" s="39">
        <v>56</v>
      </c>
      <c r="CQ40" s="39">
        <v>44</v>
      </c>
      <c r="CR40" s="39">
        <v>34</v>
      </c>
      <c r="CS40" s="39">
        <v>24</v>
      </c>
      <c r="CT40" s="39">
        <v>13</v>
      </c>
      <c r="CU40" s="39">
        <v>17</v>
      </c>
      <c r="CV40" s="39">
        <v>13</v>
      </c>
      <c r="CW40" s="39">
        <v>7</v>
      </c>
      <c r="CX40" s="39">
        <v>8</v>
      </c>
      <c r="CY40" s="39">
        <v>4</v>
      </c>
      <c r="CZ40" s="39">
        <v>2</v>
      </c>
      <c r="DA40" s="39">
        <v>2</v>
      </c>
      <c r="DB40" s="39">
        <v>2</v>
      </c>
      <c r="DC40" s="39" t="s">
        <v>188</v>
      </c>
      <c r="DD40" s="39" t="s">
        <v>188</v>
      </c>
      <c r="DE40" s="39" t="s">
        <v>188</v>
      </c>
      <c r="DF40" s="39">
        <f t="shared" si="10"/>
        <v>2087</v>
      </c>
      <c r="DG40" s="39">
        <f t="shared" si="11"/>
        <v>2568</v>
      </c>
      <c r="DH40" s="39">
        <f t="shared" si="12"/>
        <v>3131</v>
      </c>
      <c r="DI40" s="39">
        <f t="shared" si="13"/>
        <v>2929</v>
      </c>
      <c r="DJ40" s="39">
        <f t="shared" si="14"/>
        <v>1597</v>
      </c>
      <c r="DK40" s="39">
        <f t="shared" si="15"/>
        <v>1479</v>
      </c>
      <c r="DL40" s="39">
        <f t="shared" si="16"/>
        <v>1770</v>
      </c>
      <c r="DM40" s="39">
        <f t="shared" si="17"/>
        <v>2416</v>
      </c>
      <c r="DN40" s="39">
        <f t="shared" si="18"/>
        <v>2709</v>
      </c>
      <c r="DO40" s="39">
        <f t="shared" si="19"/>
        <v>2464</v>
      </c>
      <c r="DP40" s="39">
        <f t="shared" si="20"/>
        <v>2075</v>
      </c>
      <c r="DQ40" s="39">
        <f t="shared" si="21"/>
        <v>1972</v>
      </c>
      <c r="DR40" s="39">
        <f t="shared" si="22"/>
        <v>1904</v>
      </c>
      <c r="DS40" s="39">
        <f t="shared" si="23"/>
        <v>1589</v>
      </c>
      <c r="DT40" s="39">
        <f t="shared" si="24"/>
        <v>1252</v>
      </c>
      <c r="DU40" s="39">
        <f t="shared" si="25"/>
        <v>756</v>
      </c>
      <c r="DV40" s="39">
        <f t="shared" si="26"/>
        <v>484</v>
      </c>
      <c r="DW40" s="39">
        <f t="shared" si="27"/>
        <v>229</v>
      </c>
      <c r="DX40" s="39">
        <f t="shared" si="28"/>
        <v>58</v>
      </c>
      <c r="DY40" s="39">
        <f t="shared" si="29"/>
        <v>10</v>
      </c>
      <c r="DZ40" s="39">
        <f t="shared" si="30"/>
        <v>0</v>
      </c>
      <c r="EA40" s="39">
        <f t="shared" si="0"/>
        <v>7786</v>
      </c>
      <c r="EB40" s="39">
        <f t="shared" si="1"/>
        <v>21315</v>
      </c>
      <c r="EC40" s="39">
        <f t="shared" si="2"/>
        <v>4378</v>
      </c>
      <c r="ED40" s="39">
        <f t="shared" si="3"/>
        <v>1537</v>
      </c>
      <c r="EE40" s="39">
        <f t="shared" si="4"/>
        <v>297</v>
      </c>
      <c r="EF40" s="25">
        <f t="shared" si="5"/>
        <v>23.256369664565849</v>
      </c>
      <c r="EG40" s="25">
        <f t="shared" si="6"/>
        <v>63.666776188058179</v>
      </c>
      <c r="EH40" s="25">
        <f t="shared" si="7"/>
        <v>13.076854147375967</v>
      </c>
      <c r="EI40" s="25">
        <f t="shared" si="8"/>
        <v>4.5909376026763047</v>
      </c>
      <c r="EJ40" s="25">
        <f t="shared" si="9"/>
        <v>0.88712327130439983</v>
      </c>
    </row>
    <row r="41" spans="2:140" s="9" customFormat="1">
      <c r="B41" s="38"/>
      <c r="E41" s="36"/>
      <c r="F41" s="40" t="s">
        <v>159</v>
      </c>
      <c r="G41" s="39">
        <v>15373</v>
      </c>
      <c r="H41" s="39">
        <v>187</v>
      </c>
      <c r="I41" s="39">
        <v>224</v>
      </c>
      <c r="J41" s="39">
        <v>213</v>
      </c>
      <c r="K41" s="39">
        <v>246</v>
      </c>
      <c r="L41" s="39">
        <v>200</v>
      </c>
      <c r="M41" s="39">
        <v>253</v>
      </c>
      <c r="N41" s="39">
        <v>256</v>
      </c>
      <c r="O41" s="39">
        <v>249</v>
      </c>
      <c r="P41" s="39">
        <v>272</v>
      </c>
      <c r="Q41" s="39">
        <v>291</v>
      </c>
      <c r="R41" s="39">
        <v>281</v>
      </c>
      <c r="S41" s="39">
        <v>317</v>
      </c>
      <c r="T41" s="39">
        <v>321</v>
      </c>
      <c r="U41" s="39">
        <v>264</v>
      </c>
      <c r="V41" s="39">
        <v>343</v>
      </c>
      <c r="W41" s="39">
        <v>400</v>
      </c>
      <c r="X41" s="39">
        <v>394</v>
      </c>
      <c r="Y41" s="39">
        <v>411</v>
      </c>
      <c r="Z41" s="39">
        <v>250</v>
      </c>
      <c r="AA41" s="39">
        <v>87</v>
      </c>
      <c r="AB41" s="39">
        <v>117</v>
      </c>
      <c r="AC41" s="39">
        <v>125</v>
      </c>
      <c r="AD41" s="39">
        <v>142</v>
      </c>
      <c r="AE41" s="39">
        <v>153</v>
      </c>
      <c r="AF41" s="39">
        <v>108</v>
      </c>
      <c r="AG41" s="39">
        <v>117</v>
      </c>
      <c r="AH41" s="39">
        <v>124</v>
      </c>
      <c r="AI41" s="39">
        <v>142</v>
      </c>
      <c r="AJ41" s="39">
        <v>141</v>
      </c>
      <c r="AK41" s="39">
        <v>145</v>
      </c>
      <c r="AL41" s="39">
        <v>139</v>
      </c>
      <c r="AM41" s="39">
        <v>134</v>
      </c>
      <c r="AN41" s="39">
        <v>169</v>
      </c>
      <c r="AO41" s="39">
        <v>165</v>
      </c>
      <c r="AP41" s="39">
        <v>186</v>
      </c>
      <c r="AQ41" s="39">
        <v>205</v>
      </c>
      <c r="AR41" s="39">
        <v>200</v>
      </c>
      <c r="AS41" s="39">
        <v>215</v>
      </c>
      <c r="AT41" s="39">
        <v>239</v>
      </c>
      <c r="AU41" s="39">
        <v>232</v>
      </c>
      <c r="AV41" s="39">
        <v>230</v>
      </c>
      <c r="AW41" s="39">
        <v>214</v>
      </c>
      <c r="AX41" s="39">
        <v>266</v>
      </c>
      <c r="AY41" s="39">
        <v>244</v>
      </c>
      <c r="AZ41" s="39">
        <v>255</v>
      </c>
      <c r="BA41" s="39">
        <v>243</v>
      </c>
      <c r="BB41" s="39">
        <v>217</v>
      </c>
      <c r="BC41" s="39">
        <v>194</v>
      </c>
      <c r="BD41" s="39">
        <v>205</v>
      </c>
      <c r="BE41" s="39">
        <v>214</v>
      </c>
      <c r="BF41" s="39">
        <v>213</v>
      </c>
      <c r="BG41" s="39">
        <v>166</v>
      </c>
      <c r="BH41" s="39">
        <v>135</v>
      </c>
      <c r="BI41" s="39">
        <v>163</v>
      </c>
      <c r="BJ41" s="39">
        <v>181</v>
      </c>
      <c r="BK41" s="39">
        <v>174</v>
      </c>
      <c r="BL41" s="39">
        <v>190</v>
      </c>
      <c r="BM41" s="39">
        <v>158</v>
      </c>
      <c r="BN41" s="39">
        <v>169</v>
      </c>
      <c r="BO41" s="39">
        <v>171</v>
      </c>
      <c r="BP41" s="39">
        <v>190</v>
      </c>
      <c r="BQ41" s="39">
        <v>198</v>
      </c>
      <c r="BR41" s="39">
        <v>165</v>
      </c>
      <c r="BS41" s="39">
        <v>163</v>
      </c>
      <c r="BT41" s="39">
        <v>137</v>
      </c>
      <c r="BU41" s="39">
        <v>162</v>
      </c>
      <c r="BV41" s="39">
        <v>134</v>
      </c>
      <c r="BW41" s="39">
        <v>150</v>
      </c>
      <c r="BX41" s="39">
        <v>148</v>
      </c>
      <c r="BY41" s="39">
        <v>143</v>
      </c>
      <c r="BZ41" s="39">
        <v>133</v>
      </c>
      <c r="CA41" s="39">
        <v>104</v>
      </c>
      <c r="CB41" s="39">
        <v>119</v>
      </c>
      <c r="CC41" s="39">
        <v>93</v>
      </c>
      <c r="CD41" s="39">
        <v>119</v>
      </c>
      <c r="CE41" s="39">
        <v>68</v>
      </c>
      <c r="CF41" s="39">
        <v>65</v>
      </c>
      <c r="CG41" s="39">
        <v>61</v>
      </c>
      <c r="CH41" s="39">
        <v>54</v>
      </c>
      <c r="CI41" s="39">
        <v>51</v>
      </c>
      <c r="CJ41" s="39">
        <v>42</v>
      </c>
      <c r="CK41" s="39">
        <v>46</v>
      </c>
      <c r="CL41" s="39">
        <v>36</v>
      </c>
      <c r="CM41" s="39">
        <v>23</v>
      </c>
      <c r="CN41" s="39">
        <v>18</v>
      </c>
      <c r="CO41" s="39">
        <v>31</v>
      </c>
      <c r="CP41" s="39">
        <v>17</v>
      </c>
      <c r="CQ41" s="39">
        <v>11</v>
      </c>
      <c r="CR41" s="39">
        <v>8</v>
      </c>
      <c r="CS41" s="39">
        <v>10</v>
      </c>
      <c r="CT41" s="39">
        <v>5</v>
      </c>
      <c r="CU41" s="39">
        <v>2</v>
      </c>
      <c r="CV41" s="39">
        <v>2</v>
      </c>
      <c r="CW41" s="39">
        <v>1</v>
      </c>
      <c r="CX41" s="39">
        <v>4</v>
      </c>
      <c r="CY41" s="39">
        <v>1</v>
      </c>
      <c r="CZ41" s="39" t="s">
        <v>188</v>
      </c>
      <c r="DA41" s="39" t="s">
        <v>188</v>
      </c>
      <c r="DB41" s="39" t="s">
        <v>188</v>
      </c>
      <c r="DC41" s="39" t="s">
        <v>188</v>
      </c>
      <c r="DD41" s="39" t="s">
        <v>188</v>
      </c>
      <c r="DE41" s="39" t="s">
        <v>188</v>
      </c>
      <c r="DF41" s="39">
        <f t="shared" si="10"/>
        <v>1070</v>
      </c>
      <c r="DG41" s="39">
        <f t="shared" si="11"/>
        <v>1321</v>
      </c>
      <c r="DH41" s="39">
        <f t="shared" si="12"/>
        <v>1526</v>
      </c>
      <c r="DI41" s="39">
        <f t="shared" si="13"/>
        <v>1542</v>
      </c>
      <c r="DJ41" s="39">
        <f t="shared" si="14"/>
        <v>645</v>
      </c>
      <c r="DK41" s="39">
        <f t="shared" si="15"/>
        <v>669</v>
      </c>
      <c r="DL41" s="39">
        <f t="shared" si="16"/>
        <v>793</v>
      </c>
      <c r="DM41" s="39">
        <f t="shared" si="17"/>
        <v>1091</v>
      </c>
      <c r="DN41" s="39">
        <f t="shared" si="18"/>
        <v>1209</v>
      </c>
      <c r="DO41" s="39">
        <f t="shared" si="19"/>
        <v>1073</v>
      </c>
      <c r="DP41" s="39">
        <f t="shared" si="20"/>
        <v>858</v>
      </c>
      <c r="DQ41" s="39">
        <f t="shared" si="21"/>
        <v>862</v>
      </c>
      <c r="DR41" s="39">
        <f t="shared" si="22"/>
        <v>853</v>
      </c>
      <c r="DS41" s="39">
        <f t="shared" si="23"/>
        <v>737</v>
      </c>
      <c r="DT41" s="39">
        <f t="shared" si="24"/>
        <v>568</v>
      </c>
      <c r="DU41" s="39">
        <f t="shared" si="25"/>
        <v>299</v>
      </c>
      <c r="DV41" s="39">
        <f t="shared" si="26"/>
        <v>165</v>
      </c>
      <c r="DW41" s="39">
        <f t="shared" si="27"/>
        <v>77</v>
      </c>
      <c r="DX41" s="39">
        <f t="shared" si="28"/>
        <v>14</v>
      </c>
      <c r="DY41" s="39">
        <f t="shared" si="29"/>
        <v>1</v>
      </c>
      <c r="DZ41" s="39">
        <f t="shared" si="30"/>
        <v>0</v>
      </c>
      <c r="EA41" s="39">
        <f t="shared" si="0"/>
        <v>3917</v>
      </c>
      <c r="EB41" s="39">
        <f t="shared" si="1"/>
        <v>9595</v>
      </c>
      <c r="EC41" s="39">
        <f t="shared" si="2"/>
        <v>1861</v>
      </c>
      <c r="ED41" s="39">
        <f t="shared" si="3"/>
        <v>556</v>
      </c>
      <c r="EE41" s="39">
        <f t="shared" si="4"/>
        <v>92</v>
      </c>
      <c r="EF41" s="25">
        <f t="shared" si="5"/>
        <v>25.479737201587199</v>
      </c>
      <c r="EG41" s="25">
        <f t="shared" si="6"/>
        <v>62.414623040395497</v>
      </c>
      <c r="EH41" s="25">
        <f t="shared" si="7"/>
        <v>12.105639758017302</v>
      </c>
      <c r="EI41" s="25">
        <f t="shared" si="8"/>
        <v>3.6167306316268784</v>
      </c>
      <c r="EJ41" s="25">
        <f t="shared" si="9"/>
        <v>0.598451831132505</v>
      </c>
    </row>
    <row r="42" spans="2:140" s="9" customFormat="1">
      <c r="B42" s="38"/>
      <c r="E42" s="36"/>
      <c r="F42" s="40" t="s">
        <v>134</v>
      </c>
      <c r="G42" s="39">
        <v>18106</v>
      </c>
      <c r="H42" s="39">
        <v>195</v>
      </c>
      <c r="I42" s="39">
        <v>207</v>
      </c>
      <c r="J42" s="39">
        <v>204</v>
      </c>
      <c r="K42" s="39">
        <v>215</v>
      </c>
      <c r="L42" s="39">
        <v>196</v>
      </c>
      <c r="M42" s="39">
        <v>242</v>
      </c>
      <c r="N42" s="39">
        <v>232</v>
      </c>
      <c r="O42" s="39">
        <v>246</v>
      </c>
      <c r="P42" s="39">
        <v>264</v>
      </c>
      <c r="Q42" s="39">
        <v>263</v>
      </c>
      <c r="R42" s="39">
        <v>299</v>
      </c>
      <c r="S42" s="39">
        <v>325</v>
      </c>
      <c r="T42" s="39">
        <v>334</v>
      </c>
      <c r="U42" s="39">
        <v>288</v>
      </c>
      <c r="V42" s="39">
        <v>359</v>
      </c>
      <c r="W42" s="39">
        <v>344</v>
      </c>
      <c r="X42" s="39">
        <v>345</v>
      </c>
      <c r="Y42" s="39">
        <v>341</v>
      </c>
      <c r="Z42" s="39">
        <v>237</v>
      </c>
      <c r="AA42" s="39">
        <v>120</v>
      </c>
      <c r="AB42" s="39">
        <v>158</v>
      </c>
      <c r="AC42" s="39">
        <v>197</v>
      </c>
      <c r="AD42" s="39">
        <v>235</v>
      </c>
      <c r="AE42" s="39">
        <v>214</v>
      </c>
      <c r="AF42" s="39">
        <v>148</v>
      </c>
      <c r="AG42" s="39">
        <v>139</v>
      </c>
      <c r="AH42" s="39">
        <v>172</v>
      </c>
      <c r="AI42" s="39">
        <v>154</v>
      </c>
      <c r="AJ42" s="39">
        <v>162</v>
      </c>
      <c r="AK42" s="39">
        <v>183</v>
      </c>
      <c r="AL42" s="39">
        <v>170</v>
      </c>
      <c r="AM42" s="39">
        <v>156</v>
      </c>
      <c r="AN42" s="39">
        <v>193</v>
      </c>
      <c r="AO42" s="39">
        <v>213</v>
      </c>
      <c r="AP42" s="39">
        <v>245</v>
      </c>
      <c r="AQ42" s="39">
        <v>232</v>
      </c>
      <c r="AR42" s="39">
        <v>249</v>
      </c>
      <c r="AS42" s="39">
        <v>287</v>
      </c>
      <c r="AT42" s="39">
        <v>290</v>
      </c>
      <c r="AU42" s="39">
        <v>267</v>
      </c>
      <c r="AV42" s="39">
        <v>295</v>
      </c>
      <c r="AW42" s="39">
        <v>287</v>
      </c>
      <c r="AX42" s="39">
        <v>287</v>
      </c>
      <c r="AY42" s="39">
        <v>311</v>
      </c>
      <c r="AZ42" s="39">
        <v>320</v>
      </c>
      <c r="BA42" s="39">
        <v>270</v>
      </c>
      <c r="BB42" s="39">
        <v>288</v>
      </c>
      <c r="BC42" s="39">
        <v>252</v>
      </c>
      <c r="BD42" s="39">
        <v>316</v>
      </c>
      <c r="BE42" s="39">
        <v>265</v>
      </c>
      <c r="BF42" s="39">
        <v>271</v>
      </c>
      <c r="BG42" s="39">
        <v>224</v>
      </c>
      <c r="BH42" s="39">
        <v>194</v>
      </c>
      <c r="BI42" s="39">
        <v>235</v>
      </c>
      <c r="BJ42" s="39">
        <v>293</v>
      </c>
      <c r="BK42" s="39">
        <v>234</v>
      </c>
      <c r="BL42" s="39">
        <v>239</v>
      </c>
      <c r="BM42" s="39">
        <v>210</v>
      </c>
      <c r="BN42" s="39">
        <v>231</v>
      </c>
      <c r="BO42" s="39">
        <v>196</v>
      </c>
      <c r="BP42" s="39">
        <v>223</v>
      </c>
      <c r="BQ42" s="39">
        <v>212</v>
      </c>
      <c r="BR42" s="39">
        <v>236</v>
      </c>
      <c r="BS42" s="39">
        <v>191</v>
      </c>
      <c r="BT42" s="39">
        <v>189</v>
      </c>
      <c r="BU42" s="39">
        <v>175</v>
      </c>
      <c r="BV42" s="39">
        <v>158</v>
      </c>
      <c r="BW42" s="39">
        <v>191</v>
      </c>
      <c r="BX42" s="39">
        <v>169</v>
      </c>
      <c r="BY42" s="39">
        <v>159</v>
      </c>
      <c r="BZ42" s="39">
        <v>165</v>
      </c>
      <c r="CA42" s="39">
        <v>138</v>
      </c>
      <c r="CB42" s="39">
        <v>137</v>
      </c>
      <c r="CC42" s="39">
        <v>127</v>
      </c>
      <c r="CD42" s="39">
        <v>117</v>
      </c>
      <c r="CE42" s="39">
        <v>100</v>
      </c>
      <c r="CF42" s="39">
        <v>102</v>
      </c>
      <c r="CG42" s="39">
        <v>90</v>
      </c>
      <c r="CH42" s="39">
        <v>101</v>
      </c>
      <c r="CI42" s="39">
        <v>64</v>
      </c>
      <c r="CJ42" s="39">
        <v>92</v>
      </c>
      <c r="CK42" s="39">
        <v>74</v>
      </c>
      <c r="CL42" s="39">
        <v>60</v>
      </c>
      <c r="CM42" s="39">
        <v>40</v>
      </c>
      <c r="CN42" s="39">
        <v>53</v>
      </c>
      <c r="CO42" s="39">
        <v>40</v>
      </c>
      <c r="CP42" s="39">
        <v>39</v>
      </c>
      <c r="CQ42" s="39">
        <v>33</v>
      </c>
      <c r="CR42" s="39">
        <v>26</v>
      </c>
      <c r="CS42" s="39">
        <v>14</v>
      </c>
      <c r="CT42" s="39">
        <v>8</v>
      </c>
      <c r="CU42" s="39">
        <v>15</v>
      </c>
      <c r="CV42" s="39">
        <v>11</v>
      </c>
      <c r="CW42" s="39">
        <v>6</v>
      </c>
      <c r="CX42" s="39">
        <v>4</v>
      </c>
      <c r="CY42" s="39">
        <v>3</v>
      </c>
      <c r="CZ42" s="39">
        <v>2</v>
      </c>
      <c r="DA42" s="39">
        <v>2</v>
      </c>
      <c r="DB42" s="39">
        <v>2</v>
      </c>
      <c r="DC42" s="39" t="s">
        <v>188</v>
      </c>
      <c r="DD42" s="39" t="s">
        <v>188</v>
      </c>
      <c r="DE42" s="39" t="s">
        <v>188</v>
      </c>
      <c r="DF42" s="39">
        <f t="shared" si="10"/>
        <v>1017</v>
      </c>
      <c r="DG42" s="39">
        <f t="shared" si="11"/>
        <v>1247</v>
      </c>
      <c r="DH42" s="39">
        <f t="shared" si="12"/>
        <v>1605</v>
      </c>
      <c r="DI42" s="39">
        <f t="shared" si="13"/>
        <v>1387</v>
      </c>
      <c r="DJ42" s="39">
        <f t="shared" si="14"/>
        <v>952</v>
      </c>
      <c r="DK42" s="39">
        <f t="shared" si="15"/>
        <v>810</v>
      </c>
      <c r="DL42" s="39">
        <f t="shared" si="16"/>
        <v>977</v>
      </c>
      <c r="DM42" s="39">
        <f t="shared" si="17"/>
        <v>1325</v>
      </c>
      <c r="DN42" s="39">
        <f t="shared" si="18"/>
        <v>1500</v>
      </c>
      <c r="DO42" s="39">
        <f t="shared" si="19"/>
        <v>1391</v>
      </c>
      <c r="DP42" s="39">
        <f t="shared" si="20"/>
        <v>1217</v>
      </c>
      <c r="DQ42" s="39">
        <f t="shared" si="21"/>
        <v>1110</v>
      </c>
      <c r="DR42" s="39">
        <f t="shared" si="22"/>
        <v>1051</v>
      </c>
      <c r="DS42" s="39">
        <f t="shared" si="23"/>
        <v>852</v>
      </c>
      <c r="DT42" s="39">
        <f t="shared" si="24"/>
        <v>684</v>
      </c>
      <c r="DU42" s="39">
        <f t="shared" si="25"/>
        <v>457</v>
      </c>
      <c r="DV42" s="39">
        <f t="shared" si="26"/>
        <v>319</v>
      </c>
      <c r="DW42" s="39">
        <f t="shared" si="27"/>
        <v>152</v>
      </c>
      <c r="DX42" s="39">
        <f t="shared" si="28"/>
        <v>44</v>
      </c>
      <c r="DY42" s="39">
        <f t="shared" si="29"/>
        <v>9</v>
      </c>
      <c r="DZ42" s="39">
        <f t="shared" si="30"/>
        <v>0</v>
      </c>
      <c r="EA42" s="39">
        <f t="shared" si="0"/>
        <v>3869</v>
      </c>
      <c r="EB42" s="39">
        <f t="shared" si="1"/>
        <v>11720</v>
      </c>
      <c r="EC42" s="39">
        <f t="shared" si="2"/>
        <v>2517</v>
      </c>
      <c r="ED42" s="39">
        <f t="shared" si="3"/>
        <v>981</v>
      </c>
      <c r="EE42" s="39">
        <f t="shared" si="4"/>
        <v>205</v>
      </c>
      <c r="EF42" s="25">
        <f t="shared" si="5"/>
        <v>21.368607091571853</v>
      </c>
      <c r="EG42" s="25">
        <f t="shared" si="6"/>
        <v>64.729923782171667</v>
      </c>
      <c r="EH42" s="25">
        <f t="shared" si="7"/>
        <v>13.901469126256488</v>
      </c>
      <c r="EI42" s="25">
        <f t="shared" si="8"/>
        <v>5.4180934496851876</v>
      </c>
      <c r="EJ42" s="25">
        <f t="shared" si="9"/>
        <v>1.1322213630840605</v>
      </c>
    </row>
    <row r="43" spans="2:140" s="9" customFormat="1">
      <c r="B43" s="38"/>
      <c r="C43" s="9">
        <v>50</v>
      </c>
      <c r="D43" s="9" t="s">
        <v>187</v>
      </c>
      <c r="E43" s="36">
        <v>1975</v>
      </c>
      <c r="F43" s="37" t="s">
        <v>184</v>
      </c>
      <c r="G43" s="39">
        <v>32931</v>
      </c>
      <c r="H43" s="39">
        <v>449</v>
      </c>
      <c r="I43" s="39">
        <v>431</v>
      </c>
      <c r="J43" s="39">
        <v>476</v>
      </c>
      <c r="K43" s="39">
        <v>422</v>
      </c>
      <c r="L43" s="39">
        <v>420</v>
      </c>
      <c r="M43" s="39">
        <v>441</v>
      </c>
      <c r="N43" s="39">
        <v>426</v>
      </c>
      <c r="O43" s="39">
        <v>460</v>
      </c>
      <c r="P43" s="39">
        <v>513</v>
      </c>
      <c r="Q43" s="39">
        <v>424</v>
      </c>
      <c r="R43" s="39">
        <v>507</v>
      </c>
      <c r="S43" s="39">
        <v>513</v>
      </c>
      <c r="T43" s="39">
        <v>499</v>
      </c>
      <c r="U43" s="39">
        <v>516</v>
      </c>
      <c r="V43" s="39">
        <v>561</v>
      </c>
      <c r="W43" s="39">
        <v>586</v>
      </c>
      <c r="X43" s="39">
        <v>671</v>
      </c>
      <c r="Y43" s="39">
        <v>629</v>
      </c>
      <c r="Z43" s="39">
        <v>346</v>
      </c>
      <c r="AA43" s="39">
        <v>164</v>
      </c>
      <c r="AB43" s="39">
        <v>201</v>
      </c>
      <c r="AC43" s="39">
        <v>219</v>
      </c>
      <c r="AD43" s="39">
        <v>269</v>
      </c>
      <c r="AE43" s="39">
        <v>373</v>
      </c>
      <c r="AF43" s="39">
        <v>354</v>
      </c>
      <c r="AG43" s="39">
        <v>437</v>
      </c>
      <c r="AH43" s="39">
        <v>460</v>
      </c>
      <c r="AI43" s="39">
        <v>455</v>
      </c>
      <c r="AJ43" s="39">
        <v>439</v>
      </c>
      <c r="AK43" s="39">
        <v>252</v>
      </c>
      <c r="AL43" s="39">
        <v>303</v>
      </c>
      <c r="AM43" s="39">
        <v>349</v>
      </c>
      <c r="AN43" s="39">
        <v>314</v>
      </c>
      <c r="AO43" s="39">
        <v>354</v>
      </c>
      <c r="AP43" s="39">
        <v>358</v>
      </c>
      <c r="AQ43" s="39">
        <v>353</v>
      </c>
      <c r="AR43" s="39">
        <v>329</v>
      </c>
      <c r="AS43" s="39">
        <v>390</v>
      </c>
      <c r="AT43" s="39">
        <v>408</v>
      </c>
      <c r="AU43" s="39">
        <v>451</v>
      </c>
      <c r="AV43" s="39">
        <v>472</v>
      </c>
      <c r="AW43" s="39">
        <v>457</v>
      </c>
      <c r="AX43" s="39">
        <v>520</v>
      </c>
      <c r="AY43" s="39">
        <v>541</v>
      </c>
      <c r="AZ43" s="39">
        <v>514</v>
      </c>
      <c r="BA43" s="39">
        <v>516</v>
      </c>
      <c r="BB43" s="39">
        <v>511</v>
      </c>
      <c r="BC43" s="39">
        <v>525</v>
      </c>
      <c r="BD43" s="39">
        <v>539</v>
      </c>
      <c r="BE43" s="39">
        <v>539</v>
      </c>
      <c r="BF43" s="39">
        <v>492</v>
      </c>
      <c r="BG43" s="39">
        <v>499</v>
      </c>
      <c r="BH43" s="39">
        <v>450</v>
      </c>
      <c r="BI43" s="39">
        <v>494</v>
      </c>
      <c r="BJ43" s="39">
        <v>470</v>
      </c>
      <c r="BK43" s="39">
        <v>477</v>
      </c>
      <c r="BL43" s="39">
        <v>372</v>
      </c>
      <c r="BM43" s="39">
        <v>344</v>
      </c>
      <c r="BN43" s="39">
        <v>376</v>
      </c>
      <c r="BO43" s="39">
        <v>463</v>
      </c>
      <c r="BP43" s="39">
        <v>380</v>
      </c>
      <c r="BQ43" s="39">
        <v>422</v>
      </c>
      <c r="BR43" s="39">
        <v>370</v>
      </c>
      <c r="BS43" s="39">
        <v>372</v>
      </c>
      <c r="BT43" s="39">
        <v>362</v>
      </c>
      <c r="BU43" s="39">
        <v>395</v>
      </c>
      <c r="BV43" s="39">
        <v>387</v>
      </c>
      <c r="BW43" s="39">
        <v>375</v>
      </c>
      <c r="BX43" s="39">
        <v>345</v>
      </c>
      <c r="BY43" s="39">
        <v>281</v>
      </c>
      <c r="BZ43" s="39">
        <v>294</v>
      </c>
      <c r="CA43" s="39">
        <v>266</v>
      </c>
      <c r="CB43" s="39">
        <v>306</v>
      </c>
      <c r="CC43" s="39">
        <v>268</v>
      </c>
      <c r="CD43" s="39">
        <v>248</v>
      </c>
      <c r="CE43" s="39">
        <v>249</v>
      </c>
      <c r="CF43" s="39">
        <v>192</v>
      </c>
      <c r="CG43" s="39">
        <v>175</v>
      </c>
      <c r="CH43" s="39">
        <v>175</v>
      </c>
      <c r="CI43" s="39">
        <v>161</v>
      </c>
      <c r="CJ43" s="39">
        <v>116</v>
      </c>
      <c r="CK43" s="39">
        <v>108</v>
      </c>
      <c r="CL43" s="39">
        <v>96</v>
      </c>
      <c r="CM43" s="39">
        <v>94</v>
      </c>
      <c r="CN43" s="39">
        <v>80</v>
      </c>
      <c r="CO43" s="39">
        <v>78</v>
      </c>
      <c r="CP43" s="39">
        <v>61</v>
      </c>
      <c r="CQ43" s="39">
        <v>43</v>
      </c>
      <c r="CR43" s="39">
        <v>28</v>
      </c>
      <c r="CS43" s="39">
        <v>31</v>
      </c>
      <c r="CT43" s="39">
        <v>25</v>
      </c>
      <c r="CU43" s="39">
        <v>17</v>
      </c>
      <c r="CV43" s="39">
        <v>13</v>
      </c>
      <c r="CW43" s="39">
        <v>9</v>
      </c>
      <c r="CX43" s="39">
        <v>6</v>
      </c>
      <c r="CY43" s="39">
        <v>3</v>
      </c>
      <c r="CZ43" s="39">
        <v>2</v>
      </c>
      <c r="DA43" s="39">
        <v>1</v>
      </c>
      <c r="DB43" s="39">
        <v>2</v>
      </c>
      <c r="DC43" s="39">
        <v>1</v>
      </c>
      <c r="DD43" s="39">
        <v>1</v>
      </c>
      <c r="DE43" s="39" t="s">
        <v>188</v>
      </c>
      <c r="DF43" s="39">
        <f t="shared" si="10"/>
        <v>2198</v>
      </c>
      <c r="DG43" s="39">
        <f t="shared" si="11"/>
        <v>2264</v>
      </c>
      <c r="DH43" s="39">
        <f t="shared" si="12"/>
        <v>2596</v>
      </c>
      <c r="DI43" s="39">
        <f t="shared" si="13"/>
        <v>2396</v>
      </c>
      <c r="DJ43" s="39">
        <f t="shared" si="14"/>
        <v>1416</v>
      </c>
      <c r="DK43" s="39">
        <f t="shared" si="15"/>
        <v>2043</v>
      </c>
      <c r="DL43" s="39">
        <f t="shared" si="16"/>
        <v>1678</v>
      </c>
      <c r="DM43" s="39">
        <f t="shared" si="17"/>
        <v>1931</v>
      </c>
      <c r="DN43" s="39">
        <f t="shared" si="18"/>
        <v>2504</v>
      </c>
      <c r="DO43" s="39">
        <f t="shared" si="19"/>
        <v>2630</v>
      </c>
      <c r="DP43" s="39">
        <f t="shared" si="20"/>
        <v>2405</v>
      </c>
      <c r="DQ43" s="39">
        <f t="shared" si="21"/>
        <v>2032</v>
      </c>
      <c r="DR43" s="39">
        <f t="shared" si="22"/>
        <v>1906</v>
      </c>
      <c r="DS43" s="39">
        <f t="shared" si="23"/>
        <v>1783</v>
      </c>
      <c r="DT43" s="39">
        <f t="shared" si="24"/>
        <v>1382</v>
      </c>
      <c r="DU43" s="39">
        <f t="shared" si="25"/>
        <v>952</v>
      </c>
      <c r="DV43" s="39">
        <f t="shared" si="26"/>
        <v>494</v>
      </c>
      <c r="DW43" s="39">
        <f t="shared" si="27"/>
        <v>241</v>
      </c>
      <c r="DX43" s="39">
        <f t="shared" si="28"/>
        <v>70</v>
      </c>
      <c r="DY43" s="39">
        <f t="shared" si="29"/>
        <v>9</v>
      </c>
      <c r="DZ43" s="39">
        <f t="shared" si="30"/>
        <v>1</v>
      </c>
      <c r="EA43" s="39">
        <f t="shared" si="0"/>
        <v>7058</v>
      </c>
      <c r="EB43" s="39">
        <f t="shared" si="1"/>
        <v>20941</v>
      </c>
      <c r="EC43" s="39">
        <f t="shared" si="2"/>
        <v>4932</v>
      </c>
      <c r="ED43" s="39">
        <f t="shared" si="3"/>
        <v>1767</v>
      </c>
      <c r="EE43" s="39">
        <f t="shared" si="4"/>
        <v>321</v>
      </c>
      <c r="EF43" s="25">
        <f t="shared" si="5"/>
        <v>21.432692599678116</v>
      </c>
      <c r="EG43" s="25">
        <f t="shared" si="6"/>
        <v>63.590537791139049</v>
      </c>
      <c r="EH43" s="25">
        <f t="shared" si="7"/>
        <v>14.976769609182835</v>
      </c>
      <c r="EI43" s="25">
        <f t="shared" si="8"/>
        <v>5.36576478090553</v>
      </c>
      <c r="EJ43" s="25">
        <f t="shared" si="9"/>
        <v>0.97476541860253252</v>
      </c>
    </row>
    <row r="44" spans="2:140" s="9" customFormat="1">
      <c r="B44" s="38"/>
      <c r="E44" s="36"/>
      <c r="F44" s="40" t="s">
        <v>159</v>
      </c>
      <c r="G44" s="39">
        <v>15329</v>
      </c>
      <c r="H44" s="39">
        <v>231</v>
      </c>
      <c r="I44" s="39">
        <v>224</v>
      </c>
      <c r="J44" s="39">
        <v>231</v>
      </c>
      <c r="K44" s="39">
        <v>230</v>
      </c>
      <c r="L44" s="39">
        <v>202</v>
      </c>
      <c r="M44" s="39">
        <v>229</v>
      </c>
      <c r="N44" s="39">
        <v>225</v>
      </c>
      <c r="O44" s="39">
        <v>237</v>
      </c>
      <c r="P44" s="39">
        <v>281</v>
      </c>
      <c r="Q44" s="39">
        <v>206</v>
      </c>
      <c r="R44" s="39">
        <v>271</v>
      </c>
      <c r="S44" s="39">
        <v>267</v>
      </c>
      <c r="T44" s="39">
        <v>252</v>
      </c>
      <c r="U44" s="39">
        <v>267</v>
      </c>
      <c r="V44" s="39">
        <v>295</v>
      </c>
      <c r="W44" s="39">
        <v>304</v>
      </c>
      <c r="X44" s="39">
        <v>364</v>
      </c>
      <c r="Y44" s="39">
        <v>329</v>
      </c>
      <c r="Z44" s="39">
        <v>182</v>
      </c>
      <c r="AA44" s="39">
        <v>75</v>
      </c>
      <c r="AB44" s="39">
        <v>90</v>
      </c>
      <c r="AC44" s="39">
        <v>79</v>
      </c>
      <c r="AD44" s="39">
        <v>108</v>
      </c>
      <c r="AE44" s="39">
        <v>146</v>
      </c>
      <c r="AF44" s="39">
        <v>162</v>
      </c>
      <c r="AG44" s="39">
        <v>215</v>
      </c>
      <c r="AH44" s="39">
        <v>216</v>
      </c>
      <c r="AI44" s="39">
        <v>235</v>
      </c>
      <c r="AJ44" s="39">
        <v>241</v>
      </c>
      <c r="AK44" s="39">
        <v>132</v>
      </c>
      <c r="AL44" s="39">
        <v>157</v>
      </c>
      <c r="AM44" s="39">
        <v>159</v>
      </c>
      <c r="AN44" s="39">
        <v>151</v>
      </c>
      <c r="AO44" s="39">
        <v>169</v>
      </c>
      <c r="AP44" s="39">
        <v>159</v>
      </c>
      <c r="AQ44" s="39">
        <v>181</v>
      </c>
      <c r="AR44" s="39">
        <v>158</v>
      </c>
      <c r="AS44" s="39">
        <v>178</v>
      </c>
      <c r="AT44" s="39">
        <v>190</v>
      </c>
      <c r="AU44" s="39">
        <v>206</v>
      </c>
      <c r="AV44" s="39">
        <v>226</v>
      </c>
      <c r="AW44" s="39">
        <v>211</v>
      </c>
      <c r="AX44" s="39">
        <v>230</v>
      </c>
      <c r="AY44" s="39">
        <v>244</v>
      </c>
      <c r="AZ44" s="39">
        <v>248</v>
      </c>
      <c r="BA44" s="39">
        <v>226</v>
      </c>
      <c r="BB44" s="39">
        <v>219</v>
      </c>
      <c r="BC44" s="39">
        <v>255</v>
      </c>
      <c r="BD44" s="39">
        <v>236</v>
      </c>
      <c r="BE44" s="39">
        <v>243</v>
      </c>
      <c r="BF44" s="39">
        <v>234</v>
      </c>
      <c r="BG44" s="39">
        <v>208</v>
      </c>
      <c r="BH44" s="39">
        <v>188</v>
      </c>
      <c r="BI44" s="39">
        <v>185</v>
      </c>
      <c r="BJ44" s="39">
        <v>213</v>
      </c>
      <c r="BK44" s="39">
        <v>198</v>
      </c>
      <c r="BL44" s="39">
        <v>161</v>
      </c>
      <c r="BM44" s="39">
        <v>146</v>
      </c>
      <c r="BN44" s="39">
        <v>151</v>
      </c>
      <c r="BO44" s="39">
        <v>177</v>
      </c>
      <c r="BP44" s="39">
        <v>161</v>
      </c>
      <c r="BQ44" s="39">
        <v>197</v>
      </c>
      <c r="BR44" s="39">
        <v>162</v>
      </c>
      <c r="BS44" s="39">
        <v>152</v>
      </c>
      <c r="BT44" s="39">
        <v>167</v>
      </c>
      <c r="BU44" s="39">
        <v>187</v>
      </c>
      <c r="BV44" s="39">
        <v>186</v>
      </c>
      <c r="BW44" s="39">
        <v>144</v>
      </c>
      <c r="BX44" s="39">
        <v>153</v>
      </c>
      <c r="BY44" s="39">
        <v>117</v>
      </c>
      <c r="BZ44" s="39">
        <v>139</v>
      </c>
      <c r="CA44" s="39">
        <v>115</v>
      </c>
      <c r="CB44" s="39">
        <v>130</v>
      </c>
      <c r="CC44" s="39">
        <v>116</v>
      </c>
      <c r="CD44" s="39">
        <v>112</v>
      </c>
      <c r="CE44" s="39">
        <v>106</v>
      </c>
      <c r="CF44" s="39">
        <v>79</v>
      </c>
      <c r="CG44" s="39">
        <v>75</v>
      </c>
      <c r="CH44" s="39">
        <v>64</v>
      </c>
      <c r="CI44" s="39">
        <v>73</v>
      </c>
      <c r="CJ44" s="39">
        <v>40</v>
      </c>
      <c r="CK44" s="39">
        <v>39</v>
      </c>
      <c r="CL44" s="39">
        <v>28</v>
      </c>
      <c r="CM44" s="39">
        <v>28</v>
      </c>
      <c r="CN44" s="39">
        <v>30</v>
      </c>
      <c r="CO44" s="39">
        <v>20</v>
      </c>
      <c r="CP44" s="39">
        <v>21</v>
      </c>
      <c r="CQ44" s="39">
        <v>11</v>
      </c>
      <c r="CR44" s="39">
        <v>8</v>
      </c>
      <c r="CS44" s="39">
        <v>9</v>
      </c>
      <c r="CT44" s="39">
        <v>10</v>
      </c>
      <c r="CU44" s="39">
        <v>6</v>
      </c>
      <c r="CV44" s="39">
        <v>4</v>
      </c>
      <c r="CW44" s="39">
        <v>3</v>
      </c>
      <c r="CX44" s="39">
        <v>1</v>
      </c>
      <c r="CY44" s="39">
        <v>1</v>
      </c>
      <c r="CZ44" s="39">
        <v>1</v>
      </c>
      <c r="DA44" s="39" t="s">
        <v>188</v>
      </c>
      <c r="DB44" s="39" t="s">
        <v>188</v>
      </c>
      <c r="DC44" s="39">
        <v>1</v>
      </c>
      <c r="DD44" s="39" t="s">
        <v>188</v>
      </c>
      <c r="DE44" s="39" t="s">
        <v>188</v>
      </c>
      <c r="DF44" s="39">
        <f t="shared" si="10"/>
        <v>1118</v>
      </c>
      <c r="DG44" s="39">
        <f t="shared" si="11"/>
        <v>1178</v>
      </c>
      <c r="DH44" s="39">
        <f t="shared" si="12"/>
        <v>1352</v>
      </c>
      <c r="DI44" s="39">
        <f t="shared" si="13"/>
        <v>1254</v>
      </c>
      <c r="DJ44" s="39">
        <f t="shared" si="14"/>
        <v>585</v>
      </c>
      <c r="DK44" s="39">
        <f t="shared" si="15"/>
        <v>1039</v>
      </c>
      <c r="DL44" s="39">
        <f t="shared" si="16"/>
        <v>795</v>
      </c>
      <c r="DM44" s="39">
        <f t="shared" si="17"/>
        <v>913</v>
      </c>
      <c r="DN44" s="39">
        <f t="shared" si="18"/>
        <v>1159</v>
      </c>
      <c r="DO44" s="39">
        <f t="shared" si="19"/>
        <v>1179</v>
      </c>
      <c r="DP44" s="39">
        <f t="shared" si="20"/>
        <v>1028</v>
      </c>
      <c r="DQ44" s="39">
        <f t="shared" si="21"/>
        <v>833</v>
      </c>
      <c r="DR44" s="39">
        <f t="shared" si="22"/>
        <v>839</v>
      </c>
      <c r="DS44" s="39">
        <f t="shared" si="23"/>
        <v>787</v>
      </c>
      <c r="DT44" s="39">
        <f t="shared" si="24"/>
        <v>612</v>
      </c>
      <c r="DU44" s="39">
        <f t="shared" si="25"/>
        <v>397</v>
      </c>
      <c r="DV44" s="39">
        <f t="shared" si="26"/>
        <v>165</v>
      </c>
      <c r="DW44" s="39">
        <f t="shared" si="27"/>
        <v>69</v>
      </c>
      <c r="DX44" s="39">
        <f t="shared" si="28"/>
        <v>24</v>
      </c>
      <c r="DY44" s="39">
        <f t="shared" si="29"/>
        <v>3</v>
      </c>
      <c r="DZ44" s="39">
        <f t="shared" si="30"/>
        <v>0</v>
      </c>
      <c r="EA44" s="39">
        <f t="shared" si="0"/>
        <v>3648</v>
      </c>
      <c r="EB44" s="39">
        <f t="shared" si="1"/>
        <v>9624</v>
      </c>
      <c r="EC44" s="39">
        <f t="shared" si="2"/>
        <v>2057</v>
      </c>
      <c r="ED44" s="39">
        <f t="shared" si="3"/>
        <v>658</v>
      </c>
      <c r="EE44" s="39">
        <f t="shared" si="4"/>
        <v>96</v>
      </c>
      <c r="EF44" s="25">
        <f t="shared" si="5"/>
        <v>23.798029878009004</v>
      </c>
      <c r="EG44" s="25">
        <f t="shared" si="6"/>
        <v>62.782960401852691</v>
      </c>
      <c r="EH44" s="25">
        <f t="shared" si="7"/>
        <v>13.4190097201383</v>
      </c>
      <c r="EI44" s="25">
        <f t="shared" si="8"/>
        <v>4.2925174505838601</v>
      </c>
      <c r="EJ44" s="25">
        <f t="shared" si="9"/>
        <v>0.62626394415813158</v>
      </c>
    </row>
    <row r="45" spans="2:140" s="9" customFormat="1">
      <c r="B45" s="38"/>
      <c r="E45" s="36"/>
      <c r="F45" s="40" t="s">
        <v>134</v>
      </c>
      <c r="G45" s="39">
        <v>17602</v>
      </c>
      <c r="H45" s="39">
        <v>218</v>
      </c>
      <c r="I45" s="39">
        <v>207</v>
      </c>
      <c r="J45" s="39">
        <v>245</v>
      </c>
      <c r="K45" s="39">
        <v>192</v>
      </c>
      <c r="L45" s="39">
        <v>218</v>
      </c>
      <c r="M45" s="39">
        <v>212</v>
      </c>
      <c r="N45" s="39">
        <v>201</v>
      </c>
      <c r="O45" s="39">
        <v>223</v>
      </c>
      <c r="P45" s="39">
        <v>232</v>
      </c>
      <c r="Q45" s="39">
        <v>218</v>
      </c>
      <c r="R45" s="39">
        <v>236</v>
      </c>
      <c r="S45" s="39">
        <v>246</v>
      </c>
      <c r="T45" s="39">
        <v>247</v>
      </c>
      <c r="U45" s="39">
        <v>249</v>
      </c>
      <c r="V45" s="39">
        <v>266</v>
      </c>
      <c r="W45" s="39">
        <v>282</v>
      </c>
      <c r="X45" s="39">
        <v>307</v>
      </c>
      <c r="Y45" s="39">
        <v>300</v>
      </c>
      <c r="Z45" s="39">
        <v>164</v>
      </c>
      <c r="AA45" s="39">
        <v>89</v>
      </c>
      <c r="AB45" s="39">
        <v>111</v>
      </c>
      <c r="AC45" s="39">
        <v>140</v>
      </c>
      <c r="AD45" s="39">
        <v>161</v>
      </c>
      <c r="AE45" s="39">
        <v>227</v>
      </c>
      <c r="AF45" s="39">
        <v>192</v>
      </c>
      <c r="AG45" s="39">
        <v>222</v>
      </c>
      <c r="AH45" s="39">
        <v>244</v>
      </c>
      <c r="AI45" s="39">
        <v>220</v>
      </c>
      <c r="AJ45" s="39">
        <v>198</v>
      </c>
      <c r="AK45" s="39">
        <v>120</v>
      </c>
      <c r="AL45" s="39">
        <v>146</v>
      </c>
      <c r="AM45" s="39">
        <v>190</v>
      </c>
      <c r="AN45" s="39">
        <v>163</v>
      </c>
      <c r="AO45" s="39">
        <v>185</v>
      </c>
      <c r="AP45" s="39">
        <v>199</v>
      </c>
      <c r="AQ45" s="39">
        <v>172</v>
      </c>
      <c r="AR45" s="39">
        <v>171</v>
      </c>
      <c r="AS45" s="39">
        <v>212</v>
      </c>
      <c r="AT45" s="39">
        <v>218</v>
      </c>
      <c r="AU45" s="39">
        <v>245</v>
      </c>
      <c r="AV45" s="39">
        <v>246</v>
      </c>
      <c r="AW45" s="39">
        <v>246</v>
      </c>
      <c r="AX45" s="39">
        <v>290</v>
      </c>
      <c r="AY45" s="39">
        <v>297</v>
      </c>
      <c r="AZ45" s="39">
        <v>266</v>
      </c>
      <c r="BA45" s="39">
        <v>290</v>
      </c>
      <c r="BB45" s="39">
        <v>292</v>
      </c>
      <c r="BC45" s="39">
        <v>270</v>
      </c>
      <c r="BD45" s="39">
        <v>303</v>
      </c>
      <c r="BE45" s="39">
        <v>296</v>
      </c>
      <c r="BF45" s="39">
        <v>258</v>
      </c>
      <c r="BG45" s="39">
        <v>291</v>
      </c>
      <c r="BH45" s="39">
        <v>262</v>
      </c>
      <c r="BI45" s="39">
        <v>309</v>
      </c>
      <c r="BJ45" s="39">
        <v>257</v>
      </c>
      <c r="BK45" s="39">
        <v>279</v>
      </c>
      <c r="BL45" s="39">
        <v>211</v>
      </c>
      <c r="BM45" s="39">
        <v>198</v>
      </c>
      <c r="BN45" s="39">
        <v>225</v>
      </c>
      <c r="BO45" s="39">
        <v>286</v>
      </c>
      <c r="BP45" s="39">
        <v>219</v>
      </c>
      <c r="BQ45" s="39">
        <v>225</v>
      </c>
      <c r="BR45" s="39">
        <v>208</v>
      </c>
      <c r="BS45" s="39">
        <v>220</v>
      </c>
      <c r="BT45" s="39">
        <v>195</v>
      </c>
      <c r="BU45" s="39">
        <v>208</v>
      </c>
      <c r="BV45" s="39">
        <v>201</v>
      </c>
      <c r="BW45" s="39">
        <v>231</v>
      </c>
      <c r="BX45" s="39">
        <v>192</v>
      </c>
      <c r="BY45" s="39">
        <v>164</v>
      </c>
      <c r="BZ45" s="39">
        <v>155</v>
      </c>
      <c r="CA45" s="39">
        <v>151</v>
      </c>
      <c r="CB45" s="39">
        <v>176</v>
      </c>
      <c r="CC45" s="39">
        <v>152</v>
      </c>
      <c r="CD45" s="39">
        <v>136</v>
      </c>
      <c r="CE45" s="39">
        <v>143</v>
      </c>
      <c r="CF45" s="39">
        <v>113</v>
      </c>
      <c r="CG45" s="39">
        <v>100</v>
      </c>
      <c r="CH45" s="39">
        <v>111</v>
      </c>
      <c r="CI45" s="39">
        <v>88</v>
      </c>
      <c r="CJ45" s="39">
        <v>76</v>
      </c>
      <c r="CK45" s="39">
        <v>69</v>
      </c>
      <c r="CL45" s="39">
        <v>68</v>
      </c>
      <c r="CM45" s="39">
        <v>66</v>
      </c>
      <c r="CN45" s="39">
        <v>50</v>
      </c>
      <c r="CO45" s="39">
        <v>58</v>
      </c>
      <c r="CP45" s="39">
        <v>40</v>
      </c>
      <c r="CQ45" s="39">
        <v>32</v>
      </c>
      <c r="CR45" s="39">
        <v>20</v>
      </c>
      <c r="CS45" s="39">
        <v>22</v>
      </c>
      <c r="CT45" s="39">
        <v>15</v>
      </c>
      <c r="CU45" s="39">
        <v>11</v>
      </c>
      <c r="CV45" s="39">
        <v>9</v>
      </c>
      <c r="CW45" s="39">
        <v>6</v>
      </c>
      <c r="CX45" s="39">
        <v>5</v>
      </c>
      <c r="CY45" s="39">
        <v>2</v>
      </c>
      <c r="CZ45" s="39">
        <v>1</v>
      </c>
      <c r="DA45" s="39">
        <v>1</v>
      </c>
      <c r="DB45" s="39">
        <v>2</v>
      </c>
      <c r="DC45" s="39" t="s">
        <v>188</v>
      </c>
      <c r="DD45" s="39">
        <v>1</v>
      </c>
      <c r="DE45" s="39" t="s">
        <v>188</v>
      </c>
      <c r="DF45" s="39">
        <f t="shared" si="10"/>
        <v>1080</v>
      </c>
      <c r="DG45" s="39">
        <f t="shared" si="11"/>
        <v>1086</v>
      </c>
      <c r="DH45" s="39">
        <f t="shared" si="12"/>
        <v>1244</v>
      </c>
      <c r="DI45" s="39">
        <f t="shared" si="13"/>
        <v>1142</v>
      </c>
      <c r="DJ45" s="39">
        <f t="shared" si="14"/>
        <v>831</v>
      </c>
      <c r="DK45" s="39">
        <f t="shared" si="15"/>
        <v>1004</v>
      </c>
      <c r="DL45" s="39">
        <f t="shared" si="16"/>
        <v>883</v>
      </c>
      <c r="DM45" s="39">
        <f t="shared" si="17"/>
        <v>1018</v>
      </c>
      <c r="DN45" s="39">
        <f t="shared" si="18"/>
        <v>1345</v>
      </c>
      <c r="DO45" s="39">
        <f t="shared" si="19"/>
        <v>1451</v>
      </c>
      <c r="DP45" s="39">
        <f t="shared" si="20"/>
        <v>1377</v>
      </c>
      <c r="DQ45" s="39">
        <f t="shared" si="21"/>
        <v>1199</v>
      </c>
      <c r="DR45" s="39">
        <f t="shared" si="22"/>
        <v>1067</v>
      </c>
      <c r="DS45" s="39">
        <f t="shared" si="23"/>
        <v>996</v>
      </c>
      <c r="DT45" s="39">
        <f t="shared" si="24"/>
        <v>770</v>
      </c>
      <c r="DU45" s="39">
        <f t="shared" si="25"/>
        <v>555</v>
      </c>
      <c r="DV45" s="39">
        <f t="shared" si="26"/>
        <v>329</v>
      </c>
      <c r="DW45" s="39">
        <f t="shared" si="27"/>
        <v>172</v>
      </c>
      <c r="DX45" s="39">
        <f t="shared" si="28"/>
        <v>46</v>
      </c>
      <c r="DY45" s="39">
        <f t="shared" si="29"/>
        <v>6</v>
      </c>
      <c r="DZ45" s="39">
        <f t="shared" si="30"/>
        <v>1</v>
      </c>
      <c r="EA45" s="39">
        <f t="shared" si="0"/>
        <v>3410</v>
      </c>
      <c r="EB45" s="39">
        <f t="shared" si="1"/>
        <v>11317</v>
      </c>
      <c r="EC45" s="39">
        <f t="shared" si="2"/>
        <v>2875</v>
      </c>
      <c r="ED45" s="39">
        <f t="shared" si="3"/>
        <v>1109</v>
      </c>
      <c r="EE45" s="39">
        <f t="shared" si="4"/>
        <v>225</v>
      </c>
      <c r="EF45" s="25">
        <f t="shared" si="5"/>
        <v>19.372798545619816</v>
      </c>
      <c r="EG45" s="25">
        <f t="shared" si="6"/>
        <v>64.293830246562891</v>
      </c>
      <c r="EH45" s="25">
        <f t="shared" si="7"/>
        <v>16.333371207817294</v>
      </c>
      <c r="EI45" s="25">
        <f t="shared" si="8"/>
        <v>6.3004204067719574</v>
      </c>
      <c r="EJ45" s="25">
        <f t="shared" si="9"/>
        <v>1.2782638336552665</v>
      </c>
    </row>
    <row r="46" spans="2:140" s="9" customFormat="1">
      <c r="B46" s="38"/>
      <c r="C46" s="9">
        <v>55</v>
      </c>
      <c r="D46" s="9" t="s">
        <v>187</v>
      </c>
      <c r="E46" s="36">
        <v>1980</v>
      </c>
      <c r="F46" s="37" t="s">
        <v>184</v>
      </c>
      <c r="G46" s="39">
        <v>32785</v>
      </c>
      <c r="H46" s="39">
        <v>326</v>
      </c>
      <c r="I46" s="39">
        <v>404</v>
      </c>
      <c r="J46" s="39">
        <v>432</v>
      </c>
      <c r="K46" s="39">
        <v>435</v>
      </c>
      <c r="L46" s="39">
        <v>442</v>
      </c>
      <c r="M46" s="39">
        <v>490</v>
      </c>
      <c r="N46" s="39">
        <v>470</v>
      </c>
      <c r="O46" s="39">
        <v>512</v>
      </c>
      <c r="P46" s="39">
        <v>442</v>
      </c>
      <c r="Q46" s="39">
        <v>461</v>
      </c>
      <c r="R46" s="39">
        <v>456</v>
      </c>
      <c r="S46" s="39">
        <v>471</v>
      </c>
      <c r="T46" s="39">
        <v>462</v>
      </c>
      <c r="U46" s="39">
        <v>526</v>
      </c>
      <c r="V46" s="39">
        <v>440</v>
      </c>
      <c r="W46" s="39">
        <v>558</v>
      </c>
      <c r="X46" s="39">
        <v>588</v>
      </c>
      <c r="Y46" s="39">
        <v>504</v>
      </c>
      <c r="Z46" s="39">
        <v>295</v>
      </c>
      <c r="AA46" s="39">
        <v>117</v>
      </c>
      <c r="AB46" s="39">
        <v>162</v>
      </c>
      <c r="AC46" s="39">
        <v>216</v>
      </c>
      <c r="AD46" s="39">
        <v>260</v>
      </c>
      <c r="AE46" s="39">
        <v>245</v>
      </c>
      <c r="AF46" s="39">
        <v>334</v>
      </c>
      <c r="AG46" s="39">
        <v>338</v>
      </c>
      <c r="AH46" s="39">
        <v>356</v>
      </c>
      <c r="AI46" s="39">
        <v>373</v>
      </c>
      <c r="AJ46" s="39">
        <v>395</v>
      </c>
      <c r="AK46" s="39">
        <v>401</v>
      </c>
      <c r="AL46" s="39">
        <v>485</v>
      </c>
      <c r="AM46" s="39">
        <v>505</v>
      </c>
      <c r="AN46" s="39">
        <v>509</v>
      </c>
      <c r="AO46" s="39">
        <v>475</v>
      </c>
      <c r="AP46" s="39">
        <v>261</v>
      </c>
      <c r="AQ46" s="39">
        <v>329</v>
      </c>
      <c r="AR46" s="39">
        <v>400</v>
      </c>
      <c r="AS46" s="39">
        <v>335</v>
      </c>
      <c r="AT46" s="39">
        <v>402</v>
      </c>
      <c r="AU46" s="39">
        <v>360</v>
      </c>
      <c r="AV46" s="39">
        <v>361</v>
      </c>
      <c r="AW46" s="39">
        <v>330</v>
      </c>
      <c r="AX46" s="39">
        <v>393</v>
      </c>
      <c r="AY46" s="39">
        <v>406</v>
      </c>
      <c r="AZ46" s="39">
        <v>467</v>
      </c>
      <c r="BA46" s="39">
        <v>483</v>
      </c>
      <c r="BB46" s="39">
        <v>445</v>
      </c>
      <c r="BC46" s="39">
        <v>512</v>
      </c>
      <c r="BD46" s="39">
        <v>526</v>
      </c>
      <c r="BE46" s="39">
        <v>526</v>
      </c>
      <c r="BF46" s="39">
        <v>534</v>
      </c>
      <c r="BG46" s="39">
        <v>499</v>
      </c>
      <c r="BH46" s="39">
        <v>516</v>
      </c>
      <c r="BI46" s="39">
        <v>553</v>
      </c>
      <c r="BJ46" s="39">
        <v>523</v>
      </c>
      <c r="BK46" s="39">
        <v>492</v>
      </c>
      <c r="BL46" s="39">
        <v>496</v>
      </c>
      <c r="BM46" s="39">
        <v>452</v>
      </c>
      <c r="BN46" s="39">
        <v>492</v>
      </c>
      <c r="BO46" s="39">
        <v>453</v>
      </c>
      <c r="BP46" s="39">
        <v>474</v>
      </c>
      <c r="BQ46" s="39">
        <v>361</v>
      </c>
      <c r="BR46" s="39">
        <v>336</v>
      </c>
      <c r="BS46" s="39">
        <v>372</v>
      </c>
      <c r="BT46" s="39">
        <v>442</v>
      </c>
      <c r="BU46" s="39">
        <v>368</v>
      </c>
      <c r="BV46" s="39">
        <v>385</v>
      </c>
      <c r="BW46" s="39">
        <v>358</v>
      </c>
      <c r="BX46" s="39">
        <v>358</v>
      </c>
      <c r="BY46" s="39">
        <v>318</v>
      </c>
      <c r="BZ46" s="39">
        <v>342</v>
      </c>
      <c r="CA46" s="39">
        <v>356</v>
      </c>
      <c r="CB46" s="39">
        <v>341</v>
      </c>
      <c r="CC46" s="39">
        <v>290</v>
      </c>
      <c r="CD46" s="39">
        <v>243</v>
      </c>
      <c r="CE46" s="39">
        <v>238</v>
      </c>
      <c r="CF46" s="39">
        <v>215</v>
      </c>
      <c r="CG46" s="39">
        <v>238</v>
      </c>
      <c r="CH46" s="39">
        <v>207</v>
      </c>
      <c r="CI46" s="39">
        <v>178</v>
      </c>
      <c r="CJ46" s="39">
        <v>175</v>
      </c>
      <c r="CK46" s="39">
        <v>128</v>
      </c>
      <c r="CL46" s="39">
        <v>116</v>
      </c>
      <c r="CM46" s="39">
        <v>111</v>
      </c>
      <c r="CN46" s="39">
        <v>86</v>
      </c>
      <c r="CO46" s="39">
        <v>69</v>
      </c>
      <c r="CP46" s="39">
        <v>45</v>
      </c>
      <c r="CQ46" s="39">
        <v>44</v>
      </c>
      <c r="CR46" s="39">
        <v>41</v>
      </c>
      <c r="CS46" s="39">
        <v>19</v>
      </c>
      <c r="CT46" s="39">
        <v>22</v>
      </c>
      <c r="CU46" s="39">
        <v>27</v>
      </c>
      <c r="CV46" s="39">
        <v>18</v>
      </c>
      <c r="CW46" s="39">
        <v>10</v>
      </c>
      <c r="CX46" s="39">
        <v>7</v>
      </c>
      <c r="CY46" s="39">
        <v>7</v>
      </c>
      <c r="CZ46" s="39">
        <v>7</v>
      </c>
      <c r="DA46" s="39">
        <v>1</v>
      </c>
      <c r="DB46" s="39">
        <v>1</v>
      </c>
      <c r="DC46" s="39" t="s">
        <v>188</v>
      </c>
      <c r="DD46" s="39" t="s">
        <v>188</v>
      </c>
      <c r="DE46" s="39" t="s">
        <v>188</v>
      </c>
      <c r="DF46" s="39">
        <f t="shared" si="10"/>
        <v>2039</v>
      </c>
      <c r="DG46" s="39">
        <f t="shared" si="11"/>
        <v>2375</v>
      </c>
      <c r="DH46" s="39">
        <f t="shared" si="12"/>
        <v>2355</v>
      </c>
      <c r="DI46" s="39">
        <f t="shared" si="13"/>
        <v>2062</v>
      </c>
      <c r="DJ46" s="39">
        <f t="shared" si="14"/>
        <v>1217</v>
      </c>
      <c r="DK46" s="39">
        <f t="shared" si="15"/>
        <v>1863</v>
      </c>
      <c r="DL46" s="39">
        <f t="shared" si="16"/>
        <v>2235</v>
      </c>
      <c r="DM46" s="39">
        <f t="shared" si="17"/>
        <v>1826</v>
      </c>
      <c r="DN46" s="39">
        <f t="shared" si="18"/>
        <v>1957</v>
      </c>
      <c r="DO46" s="39">
        <f t="shared" si="19"/>
        <v>2492</v>
      </c>
      <c r="DP46" s="39">
        <f t="shared" si="20"/>
        <v>2625</v>
      </c>
      <c r="DQ46" s="39">
        <f t="shared" si="21"/>
        <v>2385</v>
      </c>
      <c r="DR46" s="39">
        <f t="shared" si="22"/>
        <v>1985</v>
      </c>
      <c r="DS46" s="39">
        <f t="shared" si="23"/>
        <v>1787</v>
      </c>
      <c r="DT46" s="39">
        <f t="shared" si="24"/>
        <v>1572</v>
      </c>
      <c r="DU46" s="39">
        <f t="shared" si="25"/>
        <v>1076</v>
      </c>
      <c r="DV46" s="39">
        <f t="shared" si="26"/>
        <v>616</v>
      </c>
      <c r="DW46" s="39">
        <f t="shared" si="27"/>
        <v>218</v>
      </c>
      <c r="DX46" s="39">
        <f t="shared" si="28"/>
        <v>84</v>
      </c>
      <c r="DY46" s="39">
        <f t="shared" si="29"/>
        <v>16</v>
      </c>
      <c r="DZ46" s="39">
        <f t="shared" si="30"/>
        <v>0</v>
      </c>
      <c r="EA46" s="39">
        <f t="shared" si="0"/>
        <v>6769</v>
      </c>
      <c r="EB46" s="39">
        <f t="shared" si="1"/>
        <v>20647</v>
      </c>
      <c r="EC46" s="39">
        <f t="shared" si="2"/>
        <v>5369</v>
      </c>
      <c r="ED46" s="39">
        <f t="shared" si="3"/>
        <v>2010</v>
      </c>
      <c r="EE46" s="39">
        <f t="shared" si="4"/>
        <v>318</v>
      </c>
      <c r="EF46" s="25">
        <f t="shared" si="5"/>
        <v>20.646637181637946</v>
      </c>
      <c r="EG46" s="25">
        <f t="shared" si="6"/>
        <v>62.976971175842614</v>
      </c>
      <c r="EH46" s="25">
        <f t="shared" si="7"/>
        <v>16.376391642519444</v>
      </c>
      <c r="EI46" s="25">
        <f t="shared" si="8"/>
        <v>6.1308525240201313</v>
      </c>
      <c r="EJ46" s="25">
        <f t="shared" si="9"/>
        <v>0.96995577245691622</v>
      </c>
    </row>
    <row r="47" spans="2:140" s="9" customFormat="1">
      <c r="B47" s="38"/>
      <c r="E47" s="36"/>
      <c r="F47" s="40" t="s">
        <v>159</v>
      </c>
      <c r="G47" s="39">
        <v>15428</v>
      </c>
      <c r="H47" s="39">
        <v>165</v>
      </c>
      <c r="I47" s="39">
        <v>206</v>
      </c>
      <c r="J47" s="39">
        <v>227</v>
      </c>
      <c r="K47" s="39">
        <v>235</v>
      </c>
      <c r="L47" s="39">
        <v>235</v>
      </c>
      <c r="M47" s="39">
        <v>261</v>
      </c>
      <c r="N47" s="39">
        <v>235</v>
      </c>
      <c r="O47" s="39">
        <v>264</v>
      </c>
      <c r="P47" s="39">
        <v>236</v>
      </c>
      <c r="Q47" s="39">
        <v>233</v>
      </c>
      <c r="R47" s="39">
        <v>242</v>
      </c>
      <c r="S47" s="39">
        <v>258</v>
      </c>
      <c r="T47" s="39">
        <v>238</v>
      </c>
      <c r="U47" s="39">
        <v>277</v>
      </c>
      <c r="V47" s="39">
        <v>215</v>
      </c>
      <c r="W47" s="39">
        <v>310</v>
      </c>
      <c r="X47" s="39">
        <v>351</v>
      </c>
      <c r="Y47" s="39">
        <v>267</v>
      </c>
      <c r="Z47" s="39">
        <v>165</v>
      </c>
      <c r="AA47" s="39">
        <v>64</v>
      </c>
      <c r="AB47" s="39">
        <v>62</v>
      </c>
      <c r="AC47" s="39">
        <v>84</v>
      </c>
      <c r="AD47" s="39">
        <v>112</v>
      </c>
      <c r="AE47" s="39">
        <v>95</v>
      </c>
      <c r="AF47" s="39">
        <v>143</v>
      </c>
      <c r="AG47" s="39">
        <v>154</v>
      </c>
      <c r="AH47" s="39">
        <v>152</v>
      </c>
      <c r="AI47" s="39">
        <v>191</v>
      </c>
      <c r="AJ47" s="39">
        <v>190</v>
      </c>
      <c r="AK47" s="39">
        <v>208</v>
      </c>
      <c r="AL47" s="39">
        <v>250</v>
      </c>
      <c r="AM47" s="39">
        <v>268</v>
      </c>
      <c r="AN47" s="39">
        <v>264</v>
      </c>
      <c r="AO47" s="39">
        <v>260</v>
      </c>
      <c r="AP47" s="39">
        <v>142</v>
      </c>
      <c r="AQ47" s="39">
        <v>175</v>
      </c>
      <c r="AR47" s="39">
        <v>200</v>
      </c>
      <c r="AS47" s="39">
        <v>155</v>
      </c>
      <c r="AT47" s="39">
        <v>201</v>
      </c>
      <c r="AU47" s="39">
        <v>155</v>
      </c>
      <c r="AV47" s="39">
        <v>182</v>
      </c>
      <c r="AW47" s="39">
        <v>166</v>
      </c>
      <c r="AX47" s="39">
        <v>186</v>
      </c>
      <c r="AY47" s="39">
        <v>191</v>
      </c>
      <c r="AZ47" s="39">
        <v>212</v>
      </c>
      <c r="BA47" s="39">
        <v>232</v>
      </c>
      <c r="BB47" s="39">
        <v>201</v>
      </c>
      <c r="BC47" s="39">
        <v>226</v>
      </c>
      <c r="BD47" s="39">
        <v>242</v>
      </c>
      <c r="BE47" s="39">
        <v>243</v>
      </c>
      <c r="BF47" s="39">
        <v>243</v>
      </c>
      <c r="BG47" s="39">
        <v>212</v>
      </c>
      <c r="BH47" s="39">
        <v>246</v>
      </c>
      <c r="BI47" s="39">
        <v>245</v>
      </c>
      <c r="BJ47" s="39">
        <v>242</v>
      </c>
      <c r="BK47" s="39">
        <v>234</v>
      </c>
      <c r="BL47" s="39">
        <v>198</v>
      </c>
      <c r="BM47" s="39">
        <v>198</v>
      </c>
      <c r="BN47" s="39">
        <v>187</v>
      </c>
      <c r="BO47" s="39">
        <v>210</v>
      </c>
      <c r="BP47" s="39">
        <v>197</v>
      </c>
      <c r="BQ47" s="39">
        <v>149</v>
      </c>
      <c r="BR47" s="39">
        <v>141</v>
      </c>
      <c r="BS47" s="39">
        <v>147</v>
      </c>
      <c r="BT47" s="39">
        <v>173</v>
      </c>
      <c r="BU47" s="39">
        <v>153</v>
      </c>
      <c r="BV47" s="39">
        <v>168</v>
      </c>
      <c r="BW47" s="39">
        <v>158</v>
      </c>
      <c r="BX47" s="39">
        <v>142</v>
      </c>
      <c r="BY47" s="39">
        <v>145</v>
      </c>
      <c r="BZ47" s="39">
        <v>153</v>
      </c>
      <c r="CA47" s="39">
        <v>158</v>
      </c>
      <c r="CB47" s="39">
        <v>134</v>
      </c>
      <c r="CC47" s="39">
        <v>122</v>
      </c>
      <c r="CD47" s="39">
        <v>89</v>
      </c>
      <c r="CE47" s="39">
        <v>102</v>
      </c>
      <c r="CF47" s="39">
        <v>85</v>
      </c>
      <c r="CG47" s="39">
        <v>90</v>
      </c>
      <c r="CH47" s="39">
        <v>81</v>
      </c>
      <c r="CI47" s="39">
        <v>69</v>
      </c>
      <c r="CJ47" s="39">
        <v>67</v>
      </c>
      <c r="CK47" s="39">
        <v>49</v>
      </c>
      <c r="CL47" s="39">
        <v>52</v>
      </c>
      <c r="CM47" s="39">
        <v>37</v>
      </c>
      <c r="CN47" s="39">
        <v>36</v>
      </c>
      <c r="CO47" s="39">
        <v>20</v>
      </c>
      <c r="CP47" s="39">
        <v>11</v>
      </c>
      <c r="CQ47" s="39">
        <v>15</v>
      </c>
      <c r="CR47" s="39">
        <v>14</v>
      </c>
      <c r="CS47" s="39">
        <v>6</v>
      </c>
      <c r="CT47" s="39">
        <v>7</v>
      </c>
      <c r="CU47" s="39">
        <v>5</v>
      </c>
      <c r="CV47" s="39">
        <v>4</v>
      </c>
      <c r="CW47" s="39">
        <v>2</v>
      </c>
      <c r="CX47" s="39" t="s">
        <v>188</v>
      </c>
      <c r="CY47" s="39">
        <v>2</v>
      </c>
      <c r="CZ47" s="39">
        <v>3</v>
      </c>
      <c r="DA47" s="39">
        <v>1</v>
      </c>
      <c r="DB47" s="39" t="s">
        <v>188</v>
      </c>
      <c r="DC47" s="39" t="s">
        <v>188</v>
      </c>
      <c r="DD47" s="39" t="s">
        <v>188</v>
      </c>
      <c r="DE47" s="39" t="s">
        <v>188</v>
      </c>
      <c r="DF47" s="39">
        <f t="shared" si="10"/>
        <v>1068</v>
      </c>
      <c r="DG47" s="39">
        <f t="shared" si="11"/>
        <v>1229</v>
      </c>
      <c r="DH47" s="39">
        <f t="shared" si="12"/>
        <v>1230</v>
      </c>
      <c r="DI47" s="39">
        <f t="shared" si="13"/>
        <v>1157</v>
      </c>
      <c r="DJ47" s="39">
        <f t="shared" si="14"/>
        <v>496</v>
      </c>
      <c r="DK47" s="39">
        <f t="shared" si="15"/>
        <v>895</v>
      </c>
      <c r="DL47" s="39">
        <f t="shared" si="16"/>
        <v>1184</v>
      </c>
      <c r="DM47" s="39">
        <f t="shared" si="17"/>
        <v>886</v>
      </c>
      <c r="DN47" s="39">
        <f t="shared" si="18"/>
        <v>937</v>
      </c>
      <c r="DO47" s="39">
        <f t="shared" si="19"/>
        <v>1144</v>
      </c>
      <c r="DP47" s="39">
        <f t="shared" si="20"/>
        <v>1188</v>
      </c>
      <c r="DQ47" s="39">
        <f t="shared" si="21"/>
        <v>1027</v>
      </c>
      <c r="DR47" s="39">
        <f t="shared" si="22"/>
        <v>807</v>
      </c>
      <c r="DS47" s="39">
        <f t="shared" si="23"/>
        <v>766</v>
      </c>
      <c r="DT47" s="39">
        <f t="shared" si="24"/>
        <v>656</v>
      </c>
      <c r="DU47" s="39">
        <f t="shared" si="25"/>
        <v>427</v>
      </c>
      <c r="DV47" s="39">
        <f t="shared" si="26"/>
        <v>241</v>
      </c>
      <c r="DW47" s="39">
        <f t="shared" si="27"/>
        <v>66</v>
      </c>
      <c r="DX47" s="39">
        <f t="shared" si="28"/>
        <v>18</v>
      </c>
      <c r="DY47" s="39">
        <f t="shared" si="29"/>
        <v>6</v>
      </c>
      <c r="DZ47" s="39">
        <f t="shared" si="30"/>
        <v>0</v>
      </c>
      <c r="EA47" s="39">
        <f t="shared" si="0"/>
        <v>3527</v>
      </c>
      <c r="EB47" s="39">
        <f t="shared" si="1"/>
        <v>9721</v>
      </c>
      <c r="EC47" s="39">
        <f t="shared" si="2"/>
        <v>2180</v>
      </c>
      <c r="ED47" s="39">
        <f t="shared" si="3"/>
        <v>758</v>
      </c>
      <c r="EE47" s="39">
        <f t="shared" si="4"/>
        <v>90</v>
      </c>
      <c r="EF47" s="25">
        <f t="shared" si="5"/>
        <v>22.861031890070002</v>
      </c>
      <c r="EG47" s="25">
        <f t="shared" si="6"/>
        <v>63.008815141301532</v>
      </c>
      <c r="EH47" s="25">
        <f t="shared" si="7"/>
        <v>14.130152968628467</v>
      </c>
      <c r="EI47" s="25">
        <f t="shared" si="8"/>
        <v>4.9131449312937514</v>
      </c>
      <c r="EJ47" s="25">
        <f t="shared" si="9"/>
        <v>0.58335493907181746</v>
      </c>
    </row>
    <row r="48" spans="2:140" s="9" customFormat="1">
      <c r="B48" s="38"/>
      <c r="E48" s="36"/>
      <c r="F48" s="40" t="s">
        <v>134</v>
      </c>
      <c r="G48" s="39">
        <v>17357</v>
      </c>
      <c r="H48" s="39">
        <v>161</v>
      </c>
      <c r="I48" s="39">
        <v>198</v>
      </c>
      <c r="J48" s="39">
        <v>205</v>
      </c>
      <c r="K48" s="39">
        <v>200</v>
      </c>
      <c r="L48" s="39">
        <v>207</v>
      </c>
      <c r="M48" s="39">
        <v>229</v>
      </c>
      <c r="N48" s="39">
        <v>235</v>
      </c>
      <c r="O48" s="39">
        <v>248</v>
      </c>
      <c r="P48" s="39">
        <v>206</v>
      </c>
      <c r="Q48" s="39">
        <v>228</v>
      </c>
      <c r="R48" s="39">
        <v>214</v>
      </c>
      <c r="S48" s="39">
        <v>213</v>
      </c>
      <c r="T48" s="39">
        <v>224</v>
      </c>
      <c r="U48" s="39">
        <v>249</v>
      </c>
      <c r="V48" s="39">
        <v>225</v>
      </c>
      <c r="W48" s="39">
        <v>248</v>
      </c>
      <c r="X48" s="39">
        <v>237</v>
      </c>
      <c r="Y48" s="39">
        <v>237</v>
      </c>
      <c r="Z48" s="39">
        <v>130</v>
      </c>
      <c r="AA48" s="39">
        <v>53</v>
      </c>
      <c r="AB48" s="39">
        <v>100</v>
      </c>
      <c r="AC48" s="39">
        <v>132</v>
      </c>
      <c r="AD48" s="39">
        <v>148</v>
      </c>
      <c r="AE48" s="39">
        <v>150</v>
      </c>
      <c r="AF48" s="39">
        <v>191</v>
      </c>
      <c r="AG48" s="39">
        <v>184</v>
      </c>
      <c r="AH48" s="39">
        <v>204</v>
      </c>
      <c r="AI48" s="39">
        <v>182</v>
      </c>
      <c r="AJ48" s="39">
        <v>205</v>
      </c>
      <c r="AK48" s="39">
        <v>193</v>
      </c>
      <c r="AL48" s="39">
        <v>235</v>
      </c>
      <c r="AM48" s="39">
        <v>237</v>
      </c>
      <c r="AN48" s="39">
        <v>245</v>
      </c>
      <c r="AO48" s="39">
        <v>215</v>
      </c>
      <c r="AP48" s="39">
        <v>119</v>
      </c>
      <c r="AQ48" s="39">
        <v>154</v>
      </c>
      <c r="AR48" s="39">
        <v>200</v>
      </c>
      <c r="AS48" s="39">
        <v>180</v>
      </c>
      <c r="AT48" s="39">
        <v>201</v>
      </c>
      <c r="AU48" s="39">
        <v>205</v>
      </c>
      <c r="AV48" s="39">
        <v>179</v>
      </c>
      <c r="AW48" s="39">
        <v>164</v>
      </c>
      <c r="AX48" s="39">
        <v>207</v>
      </c>
      <c r="AY48" s="39">
        <v>215</v>
      </c>
      <c r="AZ48" s="39">
        <v>255</v>
      </c>
      <c r="BA48" s="39">
        <v>251</v>
      </c>
      <c r="BB48" s="39">
        <v>244</v>
      </c>
      <c r="BC48" s="39">
        <v>286</v>
      </c>
      <c r="BD48" s="39">
        <v>284</v>
      </c>
      <c r="BE48" s="39">
        <v>283</v>
      </c>
      <c r="BF48" s="39">
        <v>291</v>
      </c>
      <c r="BG48" s="39">
        <v>287</v>
      </c>
      <c r="BH48" s="39">
        <v>270</v>
      </c>
      <c r="BI48" s="39">
        <v>308</v>
      </c>
      <c r="BJ48" s="39">
        <v>281</v>
      </c>
      <c r="BK48" s="39">
        <v>258</v>
      </c>
      <c r="BL48" s="39">
        <v>298</v>
      </c>
      <c r="BM48" s="39">
        <v>254</v>
      </c>
      <c r="BN48" s="39">
        <v>305</v>
      </c>
      <c r="BO48" s="39">
        <v>243</v>
      </c>
      <c r="BP48" s="39">
        <v>277</v>
      </c>
      <c r="BQ48" s="39">
        <v>212</v>
      </c>
      <c r="BR48" s="39">
        <v>195</v>
      </c>
      <c r="BS48" s="39">
        <v>225</v>
      </c>
      <c r="BT48" s="39">
        <v>269</v>
      </c>
      <c r="BU48" s="39">
        <v>215</v>
      </c>
      <c r="BV48" s="39">
        <v>217</v>
      </c>
      <c r="BW48" s="39">
        <v>200</v>
      </c>
      <c r="BX48" s="39">
        <v>216</v>
      </c>
      <c r="BY48" s="39">
        <v>173</v>
      </c>
      <c r="BZ48" s="39">
        <v>189</v>
      </c>
      <c r="CA48" s="39">
        <v>198</v>
      </c>
      <c r="CB48" s="39">
        <v>207</v>
      </c>
      <c r="CC48" s="39">
        <v>168</v>
      </c>
      <c r="CD48" s="39">
        <v>154</v>
      </c>
      <c r="CE48" s="39">
        <v>136</v>
      </c>
      <c r="CF48" s="39">
        <v>130</v>
      </c>
      <c r="CG48" s="39">
        <v>148</v>
      </c>
      <c r="CH48" s="39">
        <v>126</v>
      </c>
      <c r="CI48" s="39">
        <v>109</v>
      </c>
      <c r="CJ48" s="39">
        <v>108</v>
      </c>
      <c r="CK48" s="39">
        <v>79</v>
      </c>
      <c r="CL48" s="39">
        <v>64</v>
      </c>
      <c r="CM48" s="39">
        <v>74</v>
      </c>
      <c r="CN48" s="39">
        <v>50</v>
      </c>
      <c r="CO48" s="39">
        <v>49</v>
      </c>
      <c r="CP48" s="39">
        <v>34</v>
      </c>
      <c r="CQ48" s="39">
        <v>29</v>
      </c>
      <c r="CR48" s="39">
        <v>27</v>
      </c>
      <c r="CS48" s="39">
        <v>13</v>
      </c>
      <c r="CT48" s="39">
        <v>15</v>
      </c>
      <c r="CU48" s="39">
        <v>22</v>
      </c>
      <c r="CV48" s="39">
        <v>14</v>
      </c>
      <c r="CW48" s="39">
        <v>8</v>
      </c>
      <c r="CX48" s="39">
        <v>7</v>
      </c>
      <c r="CY48" s="39">
        <v>5</v>
      </c>
      <c r="CZ48" s="39">
        <v>4</v>
      </c>
      <c r="DA48" s="39" t="s">
        <v>188</v>
      </c>
      <c r="DB48" s="39">
        <v>1</v>
      </c>
      <c r="DC48" s="39" t="s">
        <v>188</v>
      </c>
      <c r="DD48" s="39" t="s">
        <v>188</v>
      </c>
      <c r="DE48" s="39" t="s">
        <v>188</v>
      </c>
      <c r="DF48" s="39">
        <f t="shared" si="10"/>
        <v>971</v>
      </c>
      <c r="DG48" s="39">
        <f t="shared" si="11"/>
        <v>1146</v>
      </c>
      <c r="DH48" s="39">
        <f t="shared" si="12"/>
        <v>1125</v>
      </c>
      <c r="DI48" s="39">
        <f t="shared" si="13"/>
        <v>905</v>
      </c>
      <c r="DJ48" s="39">
        <f t="shared" si="14"/>
        <v>721</v>
      </c>
      <c r="DK48" s="39">
        <f t="shared" si="15"/>
        <v>968</v>
      </c>
      <c r="DL48" s="39">
        <f t="shared" si="16"/>
        <v>1051</v>
      </c>
      <c r="DM48" s="39">
        <f t="shared" si="17"/>
        <v>940</v>
      </c>
      <c r="DN48" s="39">
        <f t="shared" si="18"/>
        <v>1020</v>
      </c>
      <c r="DO48" s="39">
        <f t="shared" si="19"/>
        <v>1348</v>
      </c>
      <c r="DP48" s="39">
        <f t="shared" si="20"/>
        <v>1437</v>
      </c>
      <c r="DQ48" s="39">
        <f t="shared" si="21"/>
        <v>1358</v>
      </c>
      <c r="DR48" s="39">
        <f t="shared" si="22"/>
        <v>1178</v>
      </c>
      <c r="DS48" s="39">
        <f t="shared" si="23"/>
        <v>1021</v>
      </c>
      <c r="DT48" s="39">
        <f t="shared" si="24"/>
        <v>916</v>
      </c>
      <c r="DU48" s="39">
        <f t="shared" si="25"/>
        <v>649</v>
      </c>
      <c r="DV48" s="39">
        <f t="shared" si="26"/>
        <v>375</v>
      </c>
      <c r="DW48" s="39">
        <f t="shared" si="27"/>
        <v>152</v>
      </c>
      <c r="DX48" s="39">
        <f t="shared" si="28"/>
        <v>66</v>
      </c>
      <c r="DY48" s="39">
        <f t="shared" si="29"/>
        <v>10</v>
      </c>
      <c r="DZ48" s="39">
        <f t="shared" si="30"/>
        <v>0</v>
      </c>
      <c r="EA48" s="39">
        <f t="shared" si="0"/>
        <v>3242</v>
      </c>
      <c r="EB48" s="39">
        <f t="shared" si="1"/>
        <v>10926</v>
      </c>
      <c r="EC48" s="39">
        <f t="shared" si="2"/>
        <v>3189</v>
      </c>
      <c r="ED48" s="39">
        <f t="shared" si="3"/>
        <v>1252</v>
      </c>
      <c r="EE48" s="39">
        <f t="shared" si="4"/>
        <v>228</v>
      </c>
      <c r="EF48" s="25">
        <f t="shared" si="5"/>
        <v>18.67834303162989</v>
      </c>
      <c r="EG48" s="25">
        <f t="shared" si="6"/>
        <v>62.948666244166617</v>
      </c>
      <c r="EH48" s="25">
        <f t="shared" si="7"/>
        <v>18.372990724203493</v>
      </c>
      <c r="EI48" s="25">
        <f t="shared" si="8"/>
        <v>7.2132280924122831</v>
      </c>
      <c r="EJ48" s="25">
        <f t="shared" si="9"/>
        <v>1.3135910583626202</v>
      </c>
    </row>
    <row r="49" spans="2:145" s="9" customFormat="1">
      <c r="B49" s="38"/>
      <c r="C49" s="9">
        <v>60</v>
      </c>
      <c r="D49" s="9" t="s">
        <v>187</v>
      </c>
      <c r="E49" s="36">
        <v>1985</v>
      </c>
      <c r="F49" s="37" t="s">
        <v>184</v>
      </c>
      <c r="G49" s="39">
        <v>32937</v>
      </c>
      <c r="H49" s="39">
        <v>335</v>
      </c>
      <c r="I49" s="39">
        <v>338</v>
      </c>
      <c r="J49" s="39">
        <v>395</v>
      </c>
      <c r="K49" s="39">
        <v>352</v>
      </c>
      <c r="L49" s="39">
        <v>399</v>
      </c>
      <c r="M49" s="39">
        <v>333</v>
      </c>
      <c r="N49" s="39">
        <v>410</v>
      </c>
      <c r="O49" s="39">
        <v>451</v>
      </c>
      <c r="P49" s="39">
        <v>451</v>
      </c>
      <c r="Q49" s="39">
        <v>470</v>
      </c>
      <c r="R49" s="39">
        <v>507</v>
      </c>
      <c r="S49" s="39">
        <v>475</v>
      </c>
      <c r="T49" s="39">
        <v>509</v>
      </c>
      <c r="U49" s="39">
        <v>465</v>
      </c>
      <c r="V49" s="39">
        <v>468</v>
      </c>
      <c r="W49" s="39">
        <v>536</v>
      </c>
      <c r="X49" s="39">
        <v>589</v>
      </c>
      <c r="Y49" s="39">
        <v>576</v>
      </c>
      <c r="Z49" s="39">
        <v>374</v>
      </c>
      <c r="AA49" s="39">
        <v>105</v>
      </c>
      <c r="AB49" s="39">
        <v>146</v>
      </c>
      <c r="AC49" s="39">
        <v>182</v>
      </c>
      <c r="AD49" s="39">
        <v>212</v>
      </c>
      <c r="AE49" s="39">
        <v>265</v>
      </c>
      <c r="AF49" s="39">
        <v>267</v>
      </c>
      <c r="AG49" s="39">
        <v>324</v>
      </c>
      <c r="AH49" s="39">
        <v>346</v>
      </c>
      <c r="AI49" s="39">
        <v>364</v>
      </c>
      <c r="AJ49" s="39">
        <v>321</v>
      </c>
      <c r="AK49" s="39">
        <v>325</v>
      </c>
      <c r="AL49" s="39">
        <v>352</v>
      </c>
      <c r="AM49" s="39">
        <v>388</v>
      </c>
      <c r="AN49" s="39">
        <v>394</v>
      </c>
      <c r="AO49" s="39">
        <v>426</v>
      </c>
      <c r="AP49" s="39">
        <v>440</v>
      </c>
      <c r="AQ49" s="39">
        <v>495</v>
      </c>
      <c r="AR49" s="39">
        <v>537</v>
      </c>
      <c r="AS49" s="39">
        <v>526</v>
      </c>
      <c r="AT49" s="39">
        <v>487</v>
      </c>
      <c r="AU49" s="39">
        <v>266</v>
      </c>
      <c r="AV49" s="39">
        <v>340</v>
      </c>
      <c r="AW49" s="39">
        <v>403</v>
      </c>
      <c r="AX49" s="39">
        <v>348</v>
      </c>
      <c r="AY49" s="39">
        <v>408</v>
      </c>
      <c r="AZ49" s="39">
        <v>369</v>
      </c>
      <c r="BA49" s="39">
        <v>354</v>
      </c>
      <c r="BB49" s="39">
        <v>330</v>
      </c>
      <c r="BC49" s="39">
        <v>386</v>
      </c>
      <c r="BD49" s="39">
        <v>403</v>
      </c>
      <c r="BE49" s="39">
        <v>474</v>
      </c>
      <c r="BF49" s="39">
        <v>475</v>
      </c>
      <c r="BG49" s="39">
        <v>445</v>
      </c>
      <c r="BH49" s="39">
        <v>505</v>
      </c>
      <c r="BI49" s="39">
        <v>529</v>
      </c>
      <c r="BJ49" s="39">
        <v>517</v>
      </c>
      <c r="BK49" s="39">
        <v>514</v>
      </c>
      <c r="BL49" s="39">
        <v>506</v>
      </c>
      <c r="BM49" s="39">
        <v>529</v>
      </c>
      <c r="BN49" s="39">
        <v>547</v>
      </c>
      <c r="BO49" s="39">
        <v>541</v>
      </c>
      <c r="BP49" s="39">
        <v>489</v>
      </c>
      <c r="BQ49" s="39">
        <v>486</v>
      </c>
      <c r="BR49" s="39">
        <v>449</v>
      </c>
      <c r="BS49" s="39">
        <v>481</v>
      </c>
      <c r="BT49" s="39">
        <v>446</v>
      </c>
      <c r="BU49" s="39">
        <v>458</v>
      </c>
      <c r="BV49" s="39">
        <v>346</v>
      </c>
      <c r="BW49" s="39">
        <v>322</v>
      </c>
      <c r="BX49" s="39">
        <v>351</v>
      </c>
      <c r="BY49" s="39">
        <v>418</v>
      </c>
      <c r="BZ49" s="39">
        <v>340</v>
      </c>
      <c r="CA49" s="39">
        <v>356</v>
      </c>
      <c r="CB49" s="39">
        <v>326</v>
      </c>
      <c r="CC49" s="39">
        <v>319</v>
      </c>
      <c r="CD49" s="39">
        <v>292</v>
      </c>
      <c r="CE49" s="39">
        <v>308</v>
      </c>
      <c r="CF49" s="39">
        <v>311</v>
      </c>
      <c r="CG49" s="39">
        <v>280</v>
      </c>
      <c r="CH49" s="39">
        <v>227</v>
      </c>
      <c r="CI49" s="39">
        <v>189</v>
      </c>
      <c r="CJ49" s="39">
        <v>177</v>
      </c>
      <c r="CK49" s="39">
        <v>159</v>
      </c>
      <c r="CL49" s="39">
        <v>173</v>
      </c>
      <c r="CM49" s="39">
        <v>133</v>
      </c>
      <c r="CN49" s="39">
        <v>108</v>
      </c>
      <c r="CO49" s="39">
        <v>122</v>
      </c>
      <c r="CP49" s="39">
        <v>80</v>
      </c>
      <c r="CQ49" s="39">
        <v>57</v>
      </c>
      <c r="CR49" s="39">
        <v>61</v>
      </c>
      <c r="CS49" s="39">
        <v>43</v>
      </c>
      <c r="CT49" s="39">
        <v>25</v>
      </c>
      <c r="CU49" s="39">
        <v>19</v>
      </c>
      <c r="CV49" s="39">
        <v>18</v>
      </c>
      <c r="CW49" s="39">
        <v>13</v>
      </c>
      <c r="CX49" s="39">
        <v>9</v>
      </c>
      <c r="CY49" s="39">
        <v>5</v>
      </c>
      <c r="CZ49" s="39">
        <v>5</v>
      </c>
      <c r="DA49" s="39">
        <v>7</v>
      </c>
      <c r="DB49" s="39">
        <v>1</v>
      </c>
      <c r="DC49" s="39">
        <v>2</v>
      </c>
      <c r="DD49" s="39">
        <v>2</v>
      </c>
      <c r="DE49" s="39" t="s">
        <v>188</v>
      </c>
      <c r="DF49" s="39">
        <f t="shared" si="10"/>
        <v>1819</v>
      </c>
      <c r="DG49" s="39">
        <f t="shared" si="11"/>
        <v>2115</v>
      </c>
      <c r="DH49" s="39">
        <f t="shared" si="12"/>
        <v>2424</v>
      </c>
      <c r="DI49" s="39">
        <f t="shared" si="13"/>
        <v>2180</v>
      </c>
      <c r="DJ49" s="39">
        <f t="shared" si="14"/>
        <v>1072</v>
      </c>
      <c r="DK49" s="39">
        <f t="shared" si="15"/>
        <v>1680</v>
      </c>
      <c r="DL49" s="39">
        <f t="shared" si="16"/>
        <v>2000</v>
      </c>
      <c r="DM49" s="39">
        <f t="shared" si="17"/>
        <v>2311</v>
      </c>
      <c r="DN49" s="39">
        <f t="shared" si="18"/>
        <v>1868</v>
      </c>
      <c r="DO49" s="39">
        <f t="shared" si="19"/>
        <v>1947</v>
      </c>
      <c r="DP49" s="39">
        <f t="shared" si="20"/>
        <v>2471</v>
      </c>
      <c r="DQ49" s="39">
        <f t="shared" si="21"/>
        <v>2637</v>
      </c>
      <c r="DR49" s="39">
        <f t="shared" si="22"/>
        <v>2351</v>
      </c>
      <c r="DS49" s="39">
        <f t="shared" si="23"/>
        <v>1895</v>
      </c>
      <c r="DT49" s="39">
        <f t="shared" si="24"/>
        <v>1633</v>
      </c>
      <c r="DU49" s="39">
        <f t="shared" si="25"/>
        <v>1315</v>
      </c>
      <c r="DV49" s="39">
        <f t="shared" si="26"/>
        <v>750</v>
      </c>
      <c r="DW49" s="39">
        <f t="shared" si="27"/>
        <v>363</v>
      </c>
      <c r="DX49" s="39">
        <f t="shared" si="28"/>
        <v>84</v>
      </c>
      <c r="DY49" s="39">
        <f t="shared" si="29"/>
        <v>20</v>
      </c>
      <c r="DZ49" s="39">
        <f t="shared" si="30"/>
        <v>2</v>
      </c>
      <c r="EA49" s="39">
        <f t="shared" si="0"/>
        <v>6358</v>
      </c>
      <c r="EB49" s="39">
        <f t="shared" si="1"/>
        <v>20517</v>
      </c>
      <c r="EC49" s="39">
        <f t="shared" si="2"/>
        <v>6062</v>
      </c>
      <c r="ED49" s="39">
        <f t="shared" si="3"/>
        <v>2534</v>
      </c>
      <c r="EE49" s="39">
        <f t="shared" si="4"/>
        <v>469</v>
      </c>
      <c r="EF49" s="25">
        <f t="shared" si="5"/>
        <v>19.303518838995657</v>
      </c>
      <c r="EG49" s="25">
        <f t="shared" si="6"/>
        <v>62.291647691046549</v>
      </c>
      <c r="EH49" s="25">
        <f t="shared" si="7"/>
        <v>18.404833469957797</v>
      </c>
      <c r="EI49" s="25">
        <f t="shared" si="8"/>
        <v>7.6934754227768156</v>
      </c>
      <c r="EJ49" s="25">
        <f t="shared" si="9"/>
        <v>1.4239305340498527</v>
      </c>
    </row>
    <row r="50" spans="2:145" s="9" customFormat="1">
      <c r="B50" s="38"/>
      <c r="E50" s="36"/>
      <c r="F50" s="40" t="s">
        <v>159</v>
      </c>
      <c r="G50" s="39">
        <v>15612</v>
      </c>
      <c r="H50" s="39">
        <v>171</v>
      </c>
      <c r="I50" s="39">
        <v>160</v>
      </c>
      <c r="J50" s="39">
        <v>194</v>
      </c>
      <c r="K50" s="39">
        <v>186</v>
      </c>
      <c r="L50" s="39">
        <v>203</v>
      </c>
      <c r="M50" s="39">
        <v>171</v>
      </c>
      <c r="N50" s="39">
        <v>210</v>
      </c>
      <c r="O50" s="39">
        <v>241</v>
      </c>
      <c r="P50" s="39">
        <v>247</v>
      </c>
      <c r="Q50" s="39">
        <v>242</v>
      </c>
      <c r="R50" s="39">
        <v>269</v>
      </c>
      <c r="S50" s="39">
        <v>234</v>
      </c>
      <c r="T50" s="39">
        <v>260</v>
      </c>
      <c r="U50" s="39">
        <v>238</v>
      </c>
      <c r="V50" s="39">
        <v>232</v>
      </c>
      <c r="W50" s="39">
        <v>321</v>
      </c>
      <c r="X50" s="39">
        <v>363</v>
      </c>
      <c r="Y50" s="39">
        <v>343</v>
      </c>
      <c r="Z50" s="39">
        <v>222</v>
      </c>
      <c r="AA50" s="39">
        <v>56</v>
      </c>
      <c r="AB50" s="39">
        <v>81</v>
      </c>
      <c r="AC50" s="39">
        <v>79</v>
      </c>
      <c r="AD50" s="39">
        <v>87</v>
      </c>
      <c r="AE50" s="39">
        <v>122</v>
      </c>
      <c r="AF50" s="39">
        <v>119</v>
      </c>
      <c r="AG50" s="39">
        <v>137</v>
      </c>
      <c r="AH50" s="39">
        <v>168</v>
      </c>
      <c r="AI50" s="39">
        <v>177</v>
      </c>
      <c r="AJ50" s="39">
        <v>155</v>
      </c>
      <c r="AK50" s="39">
        <v>175</v>
      </c>
      <c r="AL50" s="39">
        <v>177</v>
      </c>
      <c r="AM50" s="39">
        <v>191</v>
      </c>
      <c r="AN50" s="39">
        <v>211</v>
      </c>
      <c r="AO50" s="39">
        <v>212</v>
      </c>
      <c r="AP50" s="39">
        <v>223</v>
      </c>
      <c r="AQ50" s="39">
        <v>246</v>
      </c>
      <c r="AR50" s="39">
        <v>269</v>
      </c>
      <c r="AS50" s="39">
        <v>281</v>
      </c>
      <c r="AT50" s="39">
        <v>267</v>
      </c>
      <c r="AU50" s="39">
        <v>154</v>
      </c>
      <c r="AV50" s="39">
        <v>184</v>
      </c>
      <c r="AW50" s="39">
        <v>197</v>
      </c>
      <c r="AX50" s="39">
        <v>166</v>
      </c>
      <c r="AY50" s="39">
        <v>200</v>
      </c>
      <c r="AZ50" s="39">
        <v>166</v>
      </c>
      <c r="BA50" s="39">
        <v>180</v>
      </c>
      <c r="BB50" s="39">
        <v>166</v>
      </c>
      <c r="BC50" s="39">
        <v>174</v>
      </c>
      <c r="BD50" s="39">
        <v>188</v>
      </c>
      <c r="BE50" s="39">
        <v>210</v>
      </c>
      <c r="BF50" s="39">
        <v>220</v>
      </c>
      <c r="BG50" s="39">
        <v>196</v>
      </c>
      <c r="BH50" s="39">
        <v>224</v>
      </c>
      <c r="BI50" s="39">
        <v>242</v>
      </c>
      <c r="BJ50" s="39">
        <v>233</v>
      </c>
      <c r="BK50" s="39">
        <v>221</v>
      </c>
      <c r="BL50" s="39">
        <v>215</v>
      </c>
      <c r="BM50" s="39">
        <v>252</v>
      </c>
      <c r="BN50" s="39">
        <v>247</v>
      </c>
      <c r="BO50" s="39">
        <v>249</v>
      </c>
      <c r="BP50" s="39">
        <v>225</v>
      </c>
      <c r="BQ50" s="39">
        <v>209</v>
      </c>
      <c r="BR50" s="39">
        <v>200</v>
      </c>
      <c r="BS50" s="39">
        <v>178</v>
      </c>
      <c r="BT50" s="39">
        <v>200</v>
      </c>
      <c r="BU50" s="39">
        <v>188</v>
      </c>
      <c r="BV50" s="39">
        <v>142</v>
      </c>
      <c r="BW50" s="39">
        <v>133</v>
      </c>
      <c r="BX50" s="39">
        <v>135</v>
      </c>
      <c r="BY50" s="39">
        <v>163</v>
      </c>
      <c r="BZ50" s="39">
        <v>140</v>
      </c>
      <c r="CA50" s="39">
        <v>149</v>
      </c>
      <c r="CB50" s="39">
        <v>139</v>
      </c>
      <c r="CC50" s="39">
        <v>119</v>
      </c>
      <c r="CD50" s="39">
        <v>124</v>
      </c>
      <c r="CE50" s="39">
        <v>130</v>
      </c>
      <c r="CF50" s="39">
        <v>132</v>
      </c>
      <c r="CG50" s="39">
        <v>101</v>
      </c>
      <c r="CH50" s="39">
        <v>89</v>
      </c>
      <c r="CI50" s="39">
        <v>59</v>
      </c>
      <c r="CJ50" s="39">
        <v>73</v>
      </c>
      <c r="CK50" s="39">
        <v>58</v>
      </c>
      <c r="CL50" s="39">
        <v>60</v>
      </c>
      <c r="CM50" s="39">
        <v>43</v>
      </c>
      <c r="CN50" s="39">
        <v>40</v>
      </c>
      <c r="CO50" s="39">
        <v>46</v>
      </c>
      <c r="CP50" s="39">
        <v>28</v>
      </c>
      <c r="CQ50" s="39">
        <v>24</v>
      </c>
      <c r="CR50" s="39">
        <v>22</v>
      </c>
      <c r="CS50" s="39">
        <v>16</v>
      </c>
      <c r="CT50" s="39">
        <v>4</v>
      </c>
      <c r="CU50" s="39">
        <v>4</v>
      </c>
      <c r="CV50" s="39">
        <v>3</v>
      </c>
      <c r="CW50" s="39">
        <v>2</v>
      </c>
      <c r="CX50" s="39">
        <v>3</v>
      </c>
      <c r="CY50" s="39">
        <v>3</v>
      </c>
      <c r="CZ50" s="39">
        <v>1</v>
      </c>
      <c r="DA50" s="39">
        <v>1</v>
      </c>
      <c r="DB50" s="39" t="s">
        <v>188</v>
      </c>
      <c r="DC50" s="39" t="s">
        <v>188</v>
      </c>
      <c r="DD50" s="39">
        <v>2</v>
      </c>
      <c r="DE50" s="39" t="s">
        <v>188</v>
      </c>
      <c r="DF50" s="39">
        <f t="shared" si="10"/>
        <v>914</v>
      </c>
      <c r="DG50" s="39">
        <f t="shared" si="11"/>
        <v>1111</v>
      </c>
      <c r="DH50" s="39">
        <f t="shared" si="12"/>
        <v>1233</v>
      </c>
      <c r="DI50" s="39">
        <f t="shared" si="13"/>
        <v>1305</v>
      </c>
      <c r="DJ50" s="39">
        <f t="shared" si="14"/>
        <v>488</v>
      </c>
      <c r="DK50" s="39">
        <f t="shared" si="15"/>
        <v>812</v>
      </c>
      <c r="DL50" s="39">
        <f t="shared" si="16"/>
        <v>1014</v>
      </c>
      <c r="DM50" s="39">
        <f t="shared" si="17"/>
        <v>1217</v>
      </c>
      <c r="DN50" s="39">
        <f t="shared" si="18"/>
        <v>913</v>
      </c>
      <c r="DO50" s="39">
        <f t="shared" si="19"/>
        <v>918</v>
      </c>
      <c r="DP50" s="39">
        <f t="shared" si="20"/>
        <v>1115</v>
      </c>
      <c r="DQ50" s="39">
        <f t="shared" si="21"/>
        <v>1184</v>
      </c>
      <c r="DR50" s="39">
        <f t="shared" si="22"/>
        <v>1012</v>
      </c>
      <c r="DS50" s="39">
        <f t="shared" si="23"/>
        <v>761</v>
      </c>
      <c r="DT50" s="39">
        <f t="shared" si="24"/>
        <v>671</v>
      </c>
      <c r="DU50" s="39">
        <f t="shared" si="25"/>
        <v>511</v>
      </c>
      <c r="DV50" s="39">
        <f t="shared" si="26"/>
        <v>274</v>
      </c>
      <c r="DW50" s="39">
        <f t="shared" si="27"/>
        <v>136</v>
      </c>
      <c r="DX50" s="39">
        <f t="shared" si="28"/>
        <v>16</v>
      </c>
      <c r="DY50" s="39">
        <f t="shared" si="29"/>
        <v>5</v>
      </c>
      <c r="DZ50" s="39">
        <f t="shared" si="30"/>
        <v>2</v>
      </c>
      <c r="EA50" s="39">
        <f t="shared" si="0"/>
        <v>3258</v>
      </c>
      <c r="EB50" s="39">
        <f t="shared" si="1"/>
        <v>9978</v>
      </c>
      <c r="EC50" s="39">
        <f t="shared" si="2"/>
        <v>2376</v>
      </c>
      <c r="ED50" s="39">
        <f t="shared" si="3"/>
        <v>944</v>
      </c>
      <c r="EE50" s="39">
        <f t="shared" si="4"/>
        <v>159</v>
      </c>
      <c r="EF50" s="25">
        <f t="shared" si="5"/>
        <v>20.868562644119908</v>
      </c>
      <c r="EG50" s="25">
        <f t="shared" si="6"/>
        <v>63.912375096079941</v>
      </c>
      <c r="EH50" s="25">
        <f t="shared" si="7"/>
        <v>15.219062259800154</v>
      </c>
      <c r="EI50" s="25">
        <f t="shared" si="8"/>
        <v>6.0466307968229573</v>
      </c>
      <c r="EJ50" s="25">
        <f t="shared" si="9"/>
        <v>1.0184473481936973</v>
      </c>
    </row>
    <row r="51" spans="2:145" s="9" customFormat="1">
      <c r="B51" s="38"/>
      <c r="E51" s="36"/>
      <c r="F51" s="40" t="s">
        <v>134</v>
      </c>
      <c r="G51" s="39">
        <v>17325</v>
      </c>
      <c r="H51" s="39">
        <v>164</v>
      </c>
      <c r="I51" s="39">
        <v>178</v>
      </c>
      <c r="J51" s="39">
        <v>201</v>
      </c>
      <c r="K51" s="39">
        <v>166</v>
      </c>
      <c r="L51" s="39">
        <v>196</v>
      </c>
      <c r="M51" s="39">
        <v>162</v>
      </c>
      <c r="N51" s="39">
        <v>200</v>
      </c>
      <c r="O51" s="39">
        <v>210</v>
      </c>
      <c r="P51" s="39">
        <v>204</v>
      </c>
      <c r="Q51" s="39">
        <v>228</v>
      </c>
      <c r="R51" s="39">
        <v>238</v>
      </c>
      <c r="S51" s="39">
        <v>241</v>
      </c>
      <c r="T51" s="39">
        <v>249</v>
      </c>
      <c r="U51" s="39">
        <v>227</v>
      </c>
      <c r="V51" s="39">
        <v>236</v>
      </c>
      <c r="W51" s="39">
        <v>215</v>
      </c>
      <c r="X51" s="39">
        <v>226</v>
      </c>
      <c r="Y51" s="39">
        <v>233</v>
      </c>
      <c r="Z51" s="39">
        <v>152</v>
      </c>
      <c r="AA51" s="39">
        <v>49</v>
      </c>
      <c r="AB51" s="39">
        <v>65</v>
      </c>
      <c r="AC51" s="39">
        <v>103</v>
      </c>
      <c r="AD51" s="39">
        <v>125</v>
      </c>
      <c r="AE51" s="39">
        <v>143</v>
      </c>
      <c r="AF51" s="39">
        <v>148</v>
      </c>
      <c r="AG51" s="39">
        <v>187</v>
      </c>
      <c r="AH51" s="39">
        <v>178</v>
      </c>
      <c r="AI51" s="39">
        <v>187</v>
      </c>
      <c r="AJ51" s="39">
        <v>166</v>
      </c>
      <c r="AK51" s="39">
        <v>150</v>
      </c>
      <c r="AL51" s="39">
        <v>175</v>
      </c>
      <c r="AM51" s="39">
        <v>197</v>
      </c>
      <c r="AN51" s="39">
        <v>183</v>
      </c>
      <c r="AO51" s="39">
        <v>214</v>
      </c>
      <c r="AP51" s="39">
        <v>217</v>
      </c>
      <c r="AQ51" s="39">
        <v>249</v>
      </c>
      <c r="AR51" s="39">
        <v>268</v>
      </c>
      <c r="AS51" s="39">
        <v>245</v>
      </c>
      <c r="AT51" s="39">
        <v>220</v>
      </c>
      <c r="AU51" s="39">
        <v>112</v>
      </c>
      <c r="AV51" s="39">
        <v>156</v>
      </c>
      <c r="AW51" s="39">
        <v>206</v>
      </c>
      <c r="AX51" s="39">
        <v>182</v>
      </c>
      <c r="AY51" s="39">
        <v>208</v>
      </c>
      <c r="AZ51" s="39">
        <v>203</v>
      </c>
      <c r="BA51" s="39">
        <v>174</v>
      </c>
      <c r="BB51" s="39">
        <v>164</v>
      </c>
      <c r="BC51" s="39">
        <v>212</v>
      </c>
      <c r="BD51" s="39">
        <v>215</v>
      </c>
      <c r="BE51" s="39">
        <v>264</v>
      </c>
      <c r="BF51" s="39">
        <v>255</v>
      </c>
      <c r="BG51" s="39">
        <v>249</v>
      </c>
      <c r="BH51" s="39">
        <v>281</v>
      </c>
      <c r="BI51" s="39">
        <v>287</v>
      </c>
      <c r="BJ51" s="39">
        <v>284</v>
      </c>
      <c r="BK51" s="39">
        <v>293</v>
      </c>
      <c r="BL51" s="39">
        <v>291</v>
      </c>
      <c r="BM51" s="39">
        <v>277</v>
      </c>
      <c r="BN51" s="39">
        <v>300</v>
      </c>
      <c r="BO51" s="39">
        <v>292</v>
      </c>
      <c r="BP51" s="39">
        <v>264</v>
      </c>
      <c r="BQ51" s="39">
        <v>277</v>
      </c>
      <c r="BR51" s="39">
        <v>249</v>
      </c>
      <c r="BS51" s="39">
        <v>303</v>
      </c>
      <c r="BT51" s="39">
        <v>246</v>
      </c>
      <c r="BU51" s="39">
        <v>270</v>
      </c>
      <c r="BV51" s="39">
        <v>204</v>
      </c>
      <c r="BW51" s="39">
        <v>189</v>
      </c>
      <c r="BX51" s="39">
        <v>216</v>
      </c>
      <c r="BY51" s="39">
        <v>255</v>
      </c>
      <c r="BZ51" s="39">
        <v>200</v>
      </c>
      <c r="CA51" s="39">
        <v>207</v>
      </c>
      <c r="CB51" s="39">
        <v>187</v>
      </c>
      <c r="CC51" s="39">
        <v>200</v>
      </c>
      <c r="CD51" s="39">
        <v>168</v>
      </c>
      <c r="CE51" s="39">
        <v>178</v>
      </c>
      <c r="CF51" s="39">
        <v>179</v>
      </c>
      <c r="CG51" s="39">
        <v>179</v>
      </c>
      <c r="CH51" s="39">
        <v>138</v>
      </c>
      <c r="CI51" s="39">
        <v>130</v>
      </c>
      <c r="CJ51" s="39">
        <v>104</v>
      </c>
      <c r="CK51" s="39">
        <v>101</v>
      </c>
      <c r="CL51" s="39">
        <v>113</v>
      </c>
      <c r="CM51" s="39">
        <v>90</v>
      </c>
      <c r="CN51" s="39">
        <v>68</v>
      </c>
      <c r="CO51" s="39">
        <v>76</v>
      </c>
      <c r="CP51" s="39">
        <v>52</v>
      </c>
      <c r="CQ51" s="39">
        <v>33</v>
      </c>
      <c r="CR51" s="39">
        <v>39</v>
      </c>
      <c r="CS51" s="39">
        <v>27</v>
      </c>
      <c r="CT51" s="39">
        <v>21</v>
      </c>
      <c r="CU51" s="39">
        <v>15</v>
      </c>
      <c r="CV51" s="39">
        <v>15</v>
      </c>
      <c r="CW51" s="39">
        <v>11</v>
      </c>
      <c r="CX51" s="39">
        <v>6</v>
      </c>
      <c r="CY51" s="39">
        <v>2</v>
      </c>
      <c r="CZ51" s="39">
        <v>4</v>
      </c>
      <c r="DA51" s="39">
        <v>6</v>
      </c>
      <c r="DB51" s="39">
        <v>1</v>
      </c>
      <c r="DC51" s="39">
        <v>2</v>
      </c>
      <c r="DD51" s="39" t="s">
        <v>188</v>
      </c>
      <c r="DE51" s="39" t="s">
        <v>188</v>
      </c>
      <c r="DF51" s="39">
        <f t="shared" si="10"/>
        <v>905</v>
      </c>
      <c r="DG51" s="39">
        <f t="shared" si="11"/>
        <v>1004</v>
      </c>
      <c r="DH51" s="39">
        <f t="shared" si="12"/>
        <v>1191</v>
      </c>
      <c r="DI51" s="39">
        <f t="shared" si="13"/>
        <v>875</v>
      </c>
      <c r="DJ51" s="39">
        <f t="shared" si="14"/>
        <v>584</v>
      </c>
      <c r="DK51" s="39">
        <f t="shared" si="15"/>
        <v>868</v>
      </c>
      <c r="DL51" s="39">
        <f t="shared" si="16"/>
        <v>986</v>
      </c>
      <c r="DM51" s="39">
        <f t="shared" si="17"/>
        <v>1094</v>
      </c>
      <c r="DN51" s="39">
        <f t="shared" si="18"/>
        <v>955</v>
      </c>
      <c r="DO51" s="39">
        <f t="shared" si="19"/>
        <v>1029</v>
      </c>
      <c r="DP51" s="39">
        <f t="shared" si="20"/>
        <v>1356</v>
      </c>
      <c r="DQ51" s="39">
        <f t="shared" si="21"/>
        <v>1453</v>
      </c>
      <c r="DR51" s="39">
        <f t="shared" si="22"/>
        <v>1339</v>
      </c>
      <c r="DS51" s="39">
        <f t="shared" si="23"/>
        <v>1134</v>
      </c>
      <c r="DT51" s="39">
        <f t="shared" si="24"/>
        <v>962</v>
      </c>
      <c r="DU51" s="39">
        <f t="shared" si="25"/>
        <v>804</v>
      </c>
      <c r="DV51" s="39">
        <f t="shared" si="26"/>
        <v>476</v>
      </c>
      <c r="DW51" s="39">
        <f t="shared" si="27"/>
        <v>227</v>
      </c>
      <c r="DX51" s="39">
        <f t="shared" si="28"/>
        <v>68</v>
      </c>
      <c r="DY51" s="39">
        <f t="shared" si="29"/>
        <v>15</v>
      </c>
      <c r="DZ51" s="39">
        <f t="shared" si="30"/>
        <v>0</v>
      </c>
      <c r="EA51" s="39">
        <f t="shared" si="0"/>
        <v>3100</v>
      </c>
      <c r="EB51" s="39">
        <f t="shared" si="1"/>
        <v>10539</v>
      </c>
      <c r="EC51" s="39">
        <f t="shared" si="2"/>
        <v>3686</v>
      </c>
      <c r="ED51" s="39">
        <f t="shared" si="3"/>
        <v>1590</v>
      </c>
      <c r="EE51" s="39">
        <f t="shared" si="4"/>
        <v>310</v>
      </c>
      <c r="EF51" s="25">
        <f t="shared" si="5"/>
        <v>17.893217893217894</v>
      </c>
      <c r="EG51" s="25">
        <f t="shared" si="6"/>
        <v>60.831168831168839</v>
      </c>
      <c r="EH51" s="25">
        <f t="shared" si="7"/>
        <v>21.275613275613274</v>
      </c>
      <c r="EI51" s="25">
        <f t="shared" si="8"/>
        <v>9.1774891774891767</v>
      </c>
      <c r="EJ51" s="25">
        <f t="shared" si="9"/>
        <v>1.7893217893217894</v>
      </c>
    </row>
    <row r="52" spans="2:145" s="9" customFormat="1">
      <c r="B52" s="38" t="s">
        <v>189</v>
      </c>
      <c r="C52" s="9">
        <v>2</v>
      </c>
      <c r="D52" s="9" t="s">
        <v>187</v>
      </c>
      <c r="E52" s="36">
        <v>1990</v>
      </c>
      <c r="F52" s="37" t="s">
        <v>184</v>
      </c>
      <c r="G52" s="39">
        <v>31774</v>
      </c>
      <c r="H52" s="39">
        <v>281</v>
      </c>
      <c r="I52" s="39">
        <v>278</v>
      </c>
      <c r="J52" s="39">
        <v>313</v>
      </c>
      <c r="K52" s="39">
        <v>324</v>
      </c>
      <c r="L52" s="39">
        <v>337</v>
      </c>
      <c r="M52" s="39">
        <v>352</v>
      </c>
      <c r="N52" s="39">
        <v>333</v>
      </c>
      <c r="O52" s="39">
        <v>403</v>
      </c>
      <c r="P52" s="39">
        <v>359</v>
      </c>
      <c r="Q52" s="39">
        <v>397</v>
      </c>
      <c r="R52" s="39">
        <v>345</v>
      </c>
      <c r="S52" s="39">
        <v>419</v>
      </c>
      <c r="T52" s="39">
        <v>456</v>
      </c>
      <c r="U52" s="39">
        <v>452</v>
      </c>
      <c r="V52" s="39">
        <v>461</v>
      </c>
      <c r="W52" s="39">
        <v>630</v>
      </c>
      <c r="X52" s="39">
        <v>682</v>
      </c>
      <c r="Y52" s="39">
        <v>673</v>
      </c>
      <c r="Z52" s="39">
        <v>341</v>
      </c>
      <c r="AA52" s="39">
        <v>116</v>
      </c>
      <c r="AB52" s="39">
        <v>131</v>
      </c>
      <c r="AC52" s="39">
        <v>136</v>
      </c>
      <c r="AD52" s="39">
        <v>179</v>
      </c>
      <c r="AE52" s="39">
        <v>234</v>
      </c>
      <c r="AF52" s="39">
        <v>211</v>
      </c>
      <c r="AG52" s="39">
        <v>244</v>
      </c>
      <c r="AH52" s="39">
        <v>260</v>
      </c>
      <c r="AI52" s="39">
        <v>278</v>
      </c>
      <c r="AJ52" s="39">
        <v>283</v>
      </c>
      <c r="AK52" s="39">
        <v>271</v>
      </c>
      <c r="AL52" s="39">
        <v>327</v>
      </c>
      <c r="AM52" s="39">
        <v>348</v>
      </c>
      <c r="AN52" s="39">
        <v>350</v>
      </c>
      <c r="AO52" s="39">
        <v>319</v>
      </c>
      <c r="AP52" s="39">
        <v>336</v>
      </c>
      <c r="AQ52" s="39">
        <v>352</v>
      </c>
      <c r="AR52" s="39">
        <v>378</v>
      </c>
      <c r="AS52" s="39">
        <v>413</v>
      </c>
      <c r="AT52" s="39">
        <v>421</v>
      </c>
      <c r="AU52" s="39">
        <v>453</v>
      </c>
      <c r="AV52" s="39">
        <v>500</v>
      </c>
      <c r="AW52" s="39">
        <v>529</v>
      </c>
      <c r="AX52" s="39">
        <v>520</v>
      </c>
      <c r="AY52" s="39">
        <v>490</v>
      </c>
      <c r="AZ52" s="39">
        <v>269</v>
      </c>
      <c r="BA52" s="39">
        <v>325</v>
      </c>
      <c r="BB52" s="39">
        <v>410</v>
      </c>
      <c r="BC52" s="39">
        <v>349</v>
      </c>
      <c r="BD52" s="39">
        <v>388</v>
      </c>
      <c r="BE52" s="39">
        <v>359</v>
      </c>
      <c r="BF52" s="39">
        <v>348</v>
      </c>
      <c r="BG52" s="39">
        <v>322</v>
      </c>
      <c r="BH52" s="39">
        <v>364</v>
      </c>
      <c r="BI52" s="39">
        <v>384</v>
      </c>
      <c r="BJ52" s="39">
        <v>477</v>
      </c>
      <c r="BK52" s="39">
        <v>470</v>
      </c>
      <c r="BL52" s="39">
        <v>449</v>
      </c>
      <c r="BM52" s="39">
        <v>476</v>
      </c>
      <c r="BN52" s="39">
        <v>516</v>
      </c>
      <c r="BO52" s="39">
        <v>494</v>
      </c>
      <c r="BP52" s="39">
        <v>502</v>
      </c>
      <c r="BQ52" s="39">
        <v>488</v>
      </c>
      <c r="BR52" s="39">
        <v>528</v>
      </c>
      <c r="BS52" s="39">
        <v>523</v>
      </c>
      <c r="BT52" s="39">
        <v>531</v>
      </c>
      <c r="BU52" s="39">
        <v>471</v>
      </c>
      <c r="BV52" s="39">
        <v>481</v>
      </c>
      <c r="BW52" s="39">
        <v>425</v>
      </c>
      <c r="BX52" s="39">
        <v>466</v>
      </c>
      <c r="BY52" s="39">
        <v>404</v>
      </c>
      <c r="BZ52" s="39">
        <v>417</v>
      </c>
      <c r="CA52" s="39">
        <v>311</v>
      </c>
      <c r="CB52" s="39">
        <v>293</v>
      </c>
      <c r="CC52" s="39">
        <v>319</v>
      </c>
      <c r="CD52" s="39">
        <v>363</v>
      </c>
      <c r="CE52" s="39">
        <v>299</v>
      </c>
      <c r="CF52" s="39">
        <v>312</v>
      </c>
      <c r="CG52" s="39">
        <v>271</v>
      </c>
      <c r="CH52" s="39">
        <v>279</v>
      </c>
      <c r="CI52" s="39">
        <v>235</v>
      </c>
      <c r="CJ52" s="39">
        <v>236</v>
      </c>
      <c r="CK52" s="39">
        <v>232</v>
      </c>
      <c r="CL52" s="39">
        <v>220</v>
      </c>
      <c r="CM52" s="39">
        <v>151</v>
      </c>
      <c r="CN52" s="39">
        <v>114</v>
      </c>
      <c r="CO52" s="39">
        <v>113</v>
      </c>
      <c r="CP52" s="39">
        <v>104</v>
      </c>
      <c r="CQ52" s="39">
        <v>91</v>
      </c>
      <c r="CR52" s="39">
        <v>64</v>
      </c>
      <c r="CS52" s="39">
        <v>55</v>
      </c>
      <c r="CT52" s="39">
        <v>49</v>
      </c>
      <c r="CU52" s="39">
        <v>37</v>
      </c>
      <c r="CV52" s="39">
        <v>24</v>
      </c>
      <c r="CW52" s="39">
        <v>22</v>
      </c>
      <c r="CX52" s="39">
        <v>10</v>
      </c>
      <c r="CY52" s="39">
        <v>9</v>
      </c>
      <c r="CZ52" s="39">
        <v>2</v>
      </c>
      <c r="DA52" s="39">
        <v>3</v>
      </c>
      <c r="DB52" s="39">
        <v>3</v>
      </c>
      <c r="DC52" s="39" t="s">
        <v>188</v>
      </c>
      <c r="DD52" s="39">
        <v>2</v>
      </c>
      <c r="DE52" s="39" t="s">
        <v>188</v>
      </c>
      <c r="DF52" s="39">
        <v>1533</v>
      </c>
      <c r="DG52" s="39">
        <v>1844</v>
      </c>
      <c r="DH52" s="39">
        <v>2133</v>
      </c>
      <c r="DI52" s="39">
        <v>2442</v>
      </c>
      <c r="DJ52" s="39">
        <v>891</v>
      </c>
      <c r="DK52" s="39">
        <v>1336</v>
      </c>
      <c r="DL52" s="39">
        <v>1680</v>
      </c>
      <c r="DM52" s="39">
        <v>2017</v>
      </c>
      <c r="DN52" s="39">
        <v>2308</v>
      </c>
      <c r="DO52" s="39">
        <v>1831</v>
      </c>
      <c r="DP52" s="39">
        <v>1895</v>
      </c>
      <c r="DQ52" s="39">
        <v>2405</v>
      </c>
      <c r="DR52" s="39">
        <v>2572</v>
      </c>
      <c r="DS52" s="39">
        <v>2247</v>
      </c>
      <c r="DT52" s="39">
        <v>1703</v>
      </c>
      <c r="DU52" s="39">
        <v>1396</v>
      </c>
      <c r="DV52" s="39">
        <v>953</v>
      </c>
      <c r="DW52" s="39">
        <v>427</v>
      </c>
      <c r="DX52" s="39">
        <v>142</v>
      </c>
      <c r="DY52" s="39">
        <v>17</v>
      </c>
      <c r="DZ52" s="39">
        <v>2</v>
      </c>
      <c r="EA52" s="39">
        <f t="shared" si="0"/>
        <v>5510</v>
      </c>
      <c r="EB52" s="39">
        <f t="shared" si="1"/>
        <v>19377</v>
      </c>
      <c r="EC52" s="39">
        <f t="shared" si="2"/>
        <v>6887</v>
      </c>
      <c r="ED52" s="39">
        <f t="shared" si="3"/>
        <v>2937</v>
      </c>
      <c r="EE52" s="39">
        <f t="shared" si="4"/>
        <v>588</v>
      </c>
      <c r="EF52" s="25">
        <f t="shared" si="5"/>
        <v>17.341222383080506</v>
      </c>
      <c r="EG52" s="25">
        <f t="shared" si="6"/>
        <v>60.983823251715243</v>
      </c>
      <c r="EH52" s="25">
        <f t="shared" si="7"/>
        <v>21.674954365204254</v>
      </c>
      <c r="EI52" s="25">
        <f t="shared" si="8"/>
        <v>9.2434065588216772</v>
      </c>
      <c r="EJ52" s="25">
        <f t="shared" si="9"/>
        <v>1.8505696481399887</v>
      </c>
    </row>
    <row r="53" spans="2:145" s="9" customFormat="1">
      <c r="B53" s="38"/>
      <c r="E53" s="36"/>
      <c r="F53" s="40" t="s">
        <v>159</v>
      </c>
      <c r="G53" s="39">
        <v>14947</v>
      </c>
      <c r="H53" s="39">
        <v>148</v>
      </c>
      <c r="I53" s="39">
        <v>136</v>
      </c>
      <c r="J53" s="39">
        <v>159</v>
      </c>
      <c r="K53" s="39">
        <v>157</v>
      </c>
      <c r="L53" s="39">
        <v>162</v>
      </c>
      <c r="M53" s="39">
        <v>183</v>
      </c>
      <c r="N53" s="39">
        <v>157</v>
      </c>
      <c r="O53" s="39">
        <v>195</v>
      </c>
      <c r="P53" s="39">
        <v>194</v>
      </c>
      <c r="Q53" s="39">
        <v>203</v>
      </c>
      <c r="R53" s="39">
        <v>183</v>
      </c>
      <c r="S53" s="39">
        <v>213</v>
      </c>
      <c r="T53" s="39">
        <v>241</v>
      </c>
      <c r="U53" s="39">
        <v>253</v>
      </c>
      <c r="V53" s="39">
        <v>238</v>
      </c>
      <c r="W53" s="39">
        <v>367</v>
      </c>
      <c r="X53" s="39">
        <v>408</v>
      </c>
      <c r="Y53" s="39">
        <v>400</v>
      </c>
      <c r="Z53" s="39">
        <v>196</v>
      </c>
      <c r="AA53" s="39">
        <v>64</v>
      </c>
      <c r="AB53" s="39">
        <v>59</v>
      </c>
      <c r="AC53" s="39">
        <v>63</v>
      </c>
      <c r="AD53" s="39">
        <v>68</v>
      </c>
      <c r="AE53" s="39">
        <v>110</v>
      </c>
      <c r="AF53" s="39">
        <v>85</v>
      </c>
      <c r="AG53" s="39">
        <v>111</v>
      </c>
      <c r="AH53" s="39">
        <v>115</v>
      </c>
      <c r="AI53" s="39">
        <v>119</v>
      </c>
      <c r="AJ53" s="39">
        <v>136</v>
      </c>
      <c r="AK53" s="39">
        <v>130</v>
      </c>
      <c r="AL53" s="39">
        <v>154</v>
      </c>
      <c r="AM53" s="39">
        <v>186</v>
      </c>
      <c r="AN53" s="39">
        <v>175</v>
      </c>
      <c r="AO53" s="39">
        <v>158</v>
      </c>
      <c r="AP53" s="39">
        <v>180</v>
      </c>
      <c r="AQ53" s="39">
        <v>180</v>
      </c>
      <c r="AR53" s="39">
        <v>182</v>
      </c>
      <c r="AS53" s="39">
        <v>221</v>
      </c>
      <c r="AT53" s="39">
        <v>198</v>
      </c>
      <c r="AU53" s="39">
        <v>237</v>
      </c>
      <c r="AV53" s="39">
        <v>253</v>
      </c>
      <c r="AW53" s="39">
        <v>268</v>
      </c>
      <c r="AX53" s="39">
        <v>277</v>
      </c>
      <c r="AY53" s="39">
        <v>265</v>
      </c>
      <c r="AZ53" s="39">
        <v>152</v>
      </c>
      <c r="BA53" s="39">
        <v>177</v>
      </c>
      <c r="BB53" s="39">
        <v>201</v>
      </c>
      <c r="BC53" s="39">
        <v>158</v>
      </c>
      <c r="BD53" s="39">
        <v>183</v>
      </c>
      <c r="BE53" s="39">
        <v>161</v>
      </c>
      <c r="BF53" s="39">
        <v>181</v>
      </c>
      <c r="BG53" s="39">
        <v>156</v>
      </c>
      <c r="BH53" s="39">
        <v>165</v>
      </c>
      <c r="BI53" s="39">
        <v>178</v>
      </c>
      <c r="BJ53" s="39">
        <v>207</v>
      </c>
      <c r="BK53" s="39">
        <v>218</v>
      </c>
      <c r="BL53" s="39">
        <v>195</v>
      </c>
      <c r="BM53" s="39">
        <v>205</v>
      </c>
      <c r="BN53" s="39">
        <v>226</v>
      </c>
      <c r="BO53" s="39">
        <v>220</v>
      </c>
      <c r="BP53" s="39">
        <v>209</v>
      </c>
      <c r="BQ53" s="39">
        <v>199</v>
      </c>
      <c r="BR53" s="39">
        <v>252</v>
      </c>
      <c r="BS53" s="39">
        <v>235</v>
      </c>
      <c r="BT53" s="39">
        <v>237</v>
      </c>
      <c r="BU53" s="39">
        <v>214</v>
      </c>
      <c r="BV53" s="39">
        <v>199</v>
      </c>
      <c r="BW53" s="39">
        <v>185</v>
      </c>
      <c r="BX53" s="39">
        <v>169</v>
      </c>
      <c r="BY53" s="39">
        <v>175</v>
      </c>
      <c r="BZ53" s="39">
        <v>165</v>
      </c>
      <c r="CA53" s="39">
        <v>125</v>
      </c>
      <c r="CB53" s="39">
        <v>115</v>
      </c>
      <c r="CC53" s="39">
        <v>115</v>
      </c>
      <c r="CD53" s="39">
        <v>134</v>
      </c>
      <c r="CE53" s="39">
        <v>118</v>
      </c>
      <c r="CF53" s="39">
        <v>121</v>
      </c>
      <c r="CG53" s="39">
        <v>118</v>
      </c>
      <c r="CH53" s="39">
        <v>89</v>
      </c>
      <c r="CI53" s="39">
        <v>102</v>
      </c>
      <c r="CJ53" s="39">
        <v>96</v>
      </c>
      <c r="CK53" s="39">
        <v>88</v>
      </c>
      <c r="CL53" s="39">
        <v>69</v>
      </c>
      <c r="CM53" s="39">
        <v>41</v>
      </c>
      <c r="CN53" s="39">
        <v>32</v>
      </c>
      <c r="CO53" s="39">
        <v>36</v>
      </c>
      <c r="CP53" s="39">
        <v>35</v>
      </c>
      <c r="CQ53" s="39">
        <v>29</v>
      </c>
      <c r="CR53" s="39">
        <v>20</v>
      </c>
      <c r="CS53" s="39">
        <v>17</v>
      </c>
      <c r="CT53" s="39">
        <v>11</v>
      </c>
      <c r="CU53" s="39">
        <v>9</v>
      </c>
      <c r="CV53" s="39">
        <v>8</v>
      </c>
      <c r="CW53" s="39">
        <v>7</v>
      </c>
      <c r="CX53" s="39">
        <v>1</v>
      </c>
      <c r="CY53" s="39">
        <v>1</v>
      </c>
      <c r="CZ53" s="39" t="s">
        <v>188</v>
      </c>
      <c r="DA53" s="39">
        <v>1</v>
      </c>
      <c r="DB53" s="39" t="s">
        <v>188</v>
      </c>
      <c r="DC53" s="39" t="s">
        <v>188</v>
      </c>
      <c r="DD53" s="39" t="s">
        <v>188</v>
      </c>
      <c r="DE53" s="39" t="s">
        <v>188</v>
      </c>
      <c r="DF53" s="39">
        <v>762</v>
      </c>
      <c r="DG53" s="39">
        <v>932</v>
      </c>
      <c r="DH53" s="39">
        <v>1128</v>
      </c>
      <c r="DI53" s="39">
        <v>1435</v>
      </c>
      <c r="DJ53" s="39">
        <v>385</v>
      </c>
      <c r="DK53" s="39">
        <v>611</v>
      </c>
      <c r="DL53" s="39">
        <v>853</v>
      </c>
      <c r="DM53" s="39">
        <v>1018</v>
      </c>
      <c r="DN53" s="39">
        <v>1215</v>
      </c>
      <c r="DO53" s="39">
        <v>880</v>
      </c>
      <c r="DP53" s="39">
        <v>887</v>
      </c>
      <c r="DQ53" s="39">
        <v>1064</v>
      </c>
      <c r="DR53" s="39">
        <v>1132</v>
      </c>
      <c r="DS53" s="39">
        <v>942</v>
      </c>
      <c r="DT53" s="39">
        <v>654</v>
      </c>
      <c r="DU53" s="39">
        <v>548</v>
      </c>
      <c r="DV53" s="39">
        <v>326</v>
      </c>
      <c r="DW53" s="39">
        <v>137</v>
      </c>
      <c r="DX53" s="39">
        <v>36</v>
      </c>
      <c r="DY53" s="39">
        <v>2</v>
      </c>
      <c r="DZ53" s="39" t="s">
        <v>188</v>
      </c>
      <c r="EA53" s="39">
        <f t="shared" si="0"/>
        <v>2822</v>
      </c>
      <c r="EB53" s="39">
        <f t="shared" si="1"/>
        <v>9480</v>
      </c>
      <c r="EC53" s="39">
        <f t="shared" si="2"/>
        <v>2645</v>
      </c>
      <c r="ED53" s="39">
        <f t="shared" si="3"/>
        <v>1049</v>
      </c>
      <c r="EE53" s="39">
        <f t="shared" si="4"/>
        <v>175</v>
      </c>
      <c r="EF53" s="25">
        <f t="shared" si="5"/>
        <v>18.880042817956781</v>
      </c>
      <c r="EG53" s="25">
        <f t="shared" si="6"/>
        <v>63.424098481300597</v>
      </c>
      <c r="EH53" s="25">
        <f t="shared" si="7"/>
        <v>17.695858700742622</v>
      </c>
      <c r="EI53" s="25">
        <f t="shared" si="8"/>
        <v>7.0181307285742953</v>
      </c>
      <c r="EJ53" s="25">
        <f t="shared" si="9"/>
        <v>1.1708035057202115</v>
      </c>
    </row>
    <row r="54" spans="2:145" s="9" customFormat="1">
      <c r="B54" s="38"/>
      <c r="E54" s="36"/>
      <c r="F54" s="40" t="s">
        <v>134</v>
      </c>
      <c r="G54" s="39">
        <v>16827</v>
      </c>
      <c r="H54" s="39">
        <v>133</v>
      </c>
      <c r="I54" s="39">
        <v>142</v>
      </c>
      <c r="J54" s="39">
        <v>154</v>
      </c>
      <c r="K54" s="39">
        <v>167</v>
      </c>
      <c r="L54" s="39">
        <v>175</v>
      </c>
      <c r="M54" s="39">
        <v>169</v>
      </c>
      <c r="N54" s="39">
        <v>176</v>
      </c>
      <c r="O54" s="39">
        <v>208</v>
      </c>
      <c r="P54" s="39">
        <v>165</v>
      </c>
      <c r="Q54" s="39">
        <v>194</v>
      </c>
      <c r="R54" s="39">
        <v>162</v>
      </c>
      <c r="S54" s="39">
        <v>206</v>
      </c>
      <c r="T54" s="39">
        <v>215</v>
      </c>
      <c r="U54" s="39">
        <v>199</v>
      </c>
      <c r="V54" s="39">
        <v>223</v>
      </c>
      <c r="W54" s="39">
        <v>263</v>
      </c>
      <c r="X54" s="39">
        <v>274</v>
      </c>
      <c r="Y54" s="39">
        <v>273</v>
      </c>
      <c r="Z54" s="39">
        <v>145</v>
      </c>
      <c r="AA54" s="39">
        <v>52</v>
      </c>
      <c r="AB54" s="39">
        <v>72</v>
      </c>
      <c r="AC54" s="39">
        <v>73</v>
      </c>
      <c r="AD54" s="39">
        <v>111</v>
      </c>
      <c r="AE54" s="39">
        <v>124</v>
      </c>
      <c r="AF54" s="39">
        <v>126</v>
      </c>
      <c r="AG54" s="39">
        <v>133</v>
      </c>
      <c r="AH54" s="39">
        <v>145</v>
      </c>
      <c r="AI54" s="39">
        <v>159</v>
      </c>
      <c r="AJ54" s="39">
        <v>147</v>
      </c>
      <c r="AK54" s="39">
        <v>141</v>
      </c>
      <c r="AL54" s="39">
        <v>173</v>
      </c>
      <c r="AM54" s="39">
        <v>162</v>
      </c>
      <c r="AN54" s="39">
        <v>175</v>
      </c>
      <c r="AO54" s="39">
        <v>161</v>
      </c>
      <c r="AP54" s="39">
        <v>156</v>
      </c>
      <c r="AQ54" s="39">
        <v>172</v>
      </c>
      <c r="AR54" s="39">
        <v>196</v>
      </c>
      <c r="AS54" s="39">
        <v>192</v>
      </c>
      <c r="AT54" s="39">
        <v>223</v>
      </c>
      <c r="AU54" s="39">
        <v>216</v>
      </c>
      <c r="AV54" s="39">
        <v>247</v>
      </c>
      <c r="AW54" s="39">
        <v>261</v>
      </c>
      <c r="AX54" s="39">
        <v>243</v>
      </c>
      <c r="AY54" s="39">
        <v>225</v>
      </c>
      <c r="AZ54" s="39">
        <v>117</v>
      </c>
      <c r="BA54" s="39">
        <v>148</v>
      </c>
      <c r="BB54" s="39">
        <v>209</v>
      </c>
      <c r="BC54" s="39">
        <v>191</v>
      </c>
      <c r="BD54" s="39">
        <v>205</v>
      </c>
      <c r="BE54" s="39">
        <v>198</v>
      </c>
      <c r="BF54" s="39">
        <v>167</v>
      </c>
      <c r="BG54" s="39">
        <v>166</v>
      </c>
      <c r="BH54" s="39">
        <v>199</v>
      </c>
      <c r="BI54" s="39">
        <v>206</v>
      </c>
      <c r="BJ54" s="39">
        <v>270</v>
      </c>
      <c r="BK54" s="39">
        <v>252</v>
      </c>
      <c r="BL54" s="39">
        <v>254</v>
      </c>
      <c r="BM54" s="39">
        <v>271</v>
      </c>
      <c r="BN54" s="39">
        <v>290</v>
      </c>
      <c r="BO54" s="39">
        <v>274</v>
      </c>
      <c r="BP54" s="39">
        <v>293</v>
      </c>
      <c r="BQ54" s="39">
        <v>289</v>
      </c>
      <c r="BR54" s="39">
        <v>276</v>
      </c>
      <c r="BS54" s="39">
        <v>288</v>
      </c>
      <c r="BT54" s="39">
        <v>294</v>
      </c>
      <c r="BU54" s="39">
        <v>257</v>
      </c>
      <c r="BV54" s="39">
        <v>282</v>
      </c>
      <c r="BW54" s="39">
        <v>240</v>
      </c>
      <c r="BX54" s="39">
        <v>297</v>
      </c>
      <c r="BY54" s="39">
        <v>229</v>
      </c>
      <c r="BZ54" s="39">
        <v>252</v>
      </c>
      <c r="CA54" s="39">
        <v>186</v>
      </c>
      <c r="CB54" s="39">
        <v>178</v>
      </c>
      <c r="CC54" s="39">
        <v>204</v>
      </c>
      <c r="CD54" s="39">
        <v>229</v>
      </c>
      <c r="CE54" s="39">
        <v>181</v>
      </c>
      <c r="CF54" s="39">
        <v>191</v>
      </c>
      <c r="CG54" s="39">
        <v>153</v>
      </c>
      <c r="CH54" s="39">
        <v>190</v>
      </c>
      <c r="CI54" s="39">
        <v>133</v>
      </c>
      <c r="CJ54" s="39">
        <v>140</v>
      </c>
      <c r="CK54" s="39">
        <v>144</v>
      </c>
      <c r="CL54" s="39">
        <v>151</v>
      </c>
      <c r="CM54" s="39">
        <v>110</v>
      </c>
      <c r="CN54" s="39">
        <v>82</v>
      </c>
      <c r="CO54" s="39">
        <v>77</v>
      </c>
      <c r="CP54" s="39">
        <v>69</v>
      </c>
      <c r="CQ54" s="39">
        <v>62</v>
      </c>
      <c r="CR54" s="39">
        <v>44</v>
      </c>
      <c r="CS54" s="39">
        <v>38</v>
      </c>
      <c r="CT54" s="39">
        <v>38</v>
      </c>
      <c r="CU54" s="39">
        <v>28</v>
      </c>
      <c r="CV54" s="39">
        <v>16</v>
      </c>
      <c r="CW54" s="39">
        <v>15</v>
      </c>
      <c r="CX54" s="39">
        <v>9</v>
      </c>
      <c r="CY54" s="39">
        <v>8</v>
      </c>
      <c r="CZ54" s="39">
        <v>2</v>
      </c>
      <c r="DA54" s="39">
        <v>2</v>
      </c>
      <c r="DB54" s="39">
        <v>3</v>
      </c>
      <c r="DC54" s="39" t="s">
        <v>188</v>
      </c>
      <c r="DD54" s="39">
        <v>2</v>
      </c>
      <c r="DE54" s="39" t="s">
        <v>188</v>
      </c>
      <c r="DF54" s="39">
        <v>771</v>
      </c>
      <c r="DG54" s="39">
        <v>912</v>
      </c>
      <c r="DH54" s="39">
        <v>1005</v>
      </c>
      <c r="DI54" s="39">
        <v>1007</v>
      </c>
      <c r="DJ54" s="39">
        <v>506</v>
      </c>
      <c r="DK54" s="39">
        <v>725</v>
      </c>
      <c r="DL54" s="39">
        <v>827</v>
      </c>
      <c r="DM54" s="39">
        <v>999</v>
      </c>
      <c r="DN54" s="39">
        <v>1093</v>
      </c>
      <c r="DO54" s="39">
        <v>951</v>
      </c>
      <c r="DP54" s="39">
        <v>1008</v>
      </c>
      <c r="DQ54" s="39">
        <v>1341</v>
      </c>
      <c r="DR54" s="39">
        <v>1440</v>
      </c>
      <c r="DS54" s="39">
        <v>1305</v>
      </c>
      <c r="DT54" s="39">
        <v>1049</v>
      </c>
      <c r="DU54" s="39">
        <v>848</v>
      </c>
      <c r="DV54" s="39">
        <v>627</v>
      </c>
      <c r="DW54" s="39">
        <v>290</v>
      </c>
      <c r="DX54" s="39">
        <v>106</v>
      </c>
      <c r="DY54" s="39">
        <v>15</v>
      </c>
      <c r="DZ54" s="39">
        <v>2</v>
      </c>
      <c r="EA54" s="39">
        <f t="shared" si="0"/>
        <v>2688</v>
      </c>
      <c r="EB54" s="39">
        <f t="shared" si="1"/>
        <v>9897</v>
      </c>
      <c r="EC54" s="39">
        <f t="shared" si="2"/>
        <v>4242</v>
      </c>
      <c r="ED54" s="39">
        <f t="shared" si="3"/>
        <v>1888</v>
      </c>
      <c r="EE54" s="39">
        <f t="shared" si="4"/>
        <v>413</v>
      </c>
      <c r="EF54" s="25">
        <f t="shared" si="5"/>
        <v>15.97432697450526</v>
      </c>
      <c r="EG54" s="25">
        <f t="shared" si="6"/>
        <v>58.816188268853629</v>
      </c>
      <c r="EH54" s="25">
        <f t="shared" si="7"/>
        <v>25.209484756641114</v>
      </c>
      <c r="EI54" s="25">
        <f t="shared" si="8"/>
        <v>11.220062993997741</v>
      </c>
      <c r="EJ54" s="25">
        <f t="shared" si="9"/>
        <v>2.4543887799370059</v>
      </c>
    </row>
    <row r="55" spans="2:145" s="9" customFormat="1">
      <c r="B55" s="38"/>
      <c r="C55" s="9">
        <v>7</v>
      </c>
      <c r="D55" s="9" t="s">
        <v>187</v>
      </c>
      <c r="E55" s="36">
        <v>1995</v>
      </c>
      <c r="F55" s="37" t="s">
        <v>184</v>
      </c>
      <c r="G55" s="39">
        <v>30740</v>
      </c>
      <c r="H55" s="39">
        <v>233</v>
      </c>
      <c r="I55" s="39">
        <v>264</v>
      </c>
      <c r="J55" s="39">
        <v>259</v>
      </c>
      <c r="K55" s="39">
        <v>274</v>
      </c>
      <c r="L55" s="39">
        <v>286</v>
      </c>
      <c r="M55" s="39">
        <v>277</v>
      </c>
      <c r="N55" s="39">
        <v>278</v>
      </c>
      <c r="O55" s="39">
        <v>325</v>
      </c>
      <c r="P55" s="39">
        <v>328</v>
      </c>
      <c r="Q55" s="39">
        <v>342</v>
      </c>
      <c r="R55" s="39">
        <v>341</v>
      </c>
      <c r="S55" s="39">
        <v>350</v>
      </c>
      <c r="T55" s="39">
        <v>393</v>
      </c>
      <c r="U55" s="39">
        <v>364</v>
      </c>
      <c r="V55" s="39">
        <v>404</v>
      </c>
      <c r="W55" s="39">
        <v>427</v>
      </c>
      <c r="X55" s="39">
        <v>598</v>
      </c>
      <c r="Y55" s="39">
        <v>617</v>
      </c>
      <c r="Z55" s="39">
        <v>382</v>
      </c>
      <c r="AA55" s="39">
        <v>214</v>
      </c>
      <c r="AB55" s="39">
        <v>210</v>
      </c>
      <c r="AC55" s="39">
        <v>198</v>
      </c>
      <c r="AD55" s="39">
        <v>218</v>
      </c>
      <c r="AE55" s="39">
        <v>181</v>
      </c>
      <c r="AF55" s="39">
        <v>226</v>
      </c>
      <c r="AG55" s="39">
        <v>218</v>
      </c>
      <c r="AH55" s="39">
        <v>248</v>
      </c>
      <c r="AI55" s="39">
        <v>234</v>
      </c>
      <c r="AJ55" s="39">
        <v>267</v>
      </c>
      <c r="AK55" s="39">
        <v>234</v>
      </c>
      <c r="AL55" s="39">
        <v>274</v>
      </c>
      <c r="AM55" s="39">
        <v>276</v>
      </c>
      <c r="AN55" s="39">
        <v>296</v>
      </c>
      <c r="AO55" s="39">
        <v>296</v>
      </c>
      <c r="AP55" s="39">
        <v>280</v>
      </c>
      <c r="AQ55" s="39">
        <v>327</v>
      </c>
      <c r="AR55" s="39">
        <v>366</v>
      </c>
      <c r="AS55" s="39">
        <v>360</v>
      </c>
      <c r="AT55" s="39">
        <v>305</v>
      </c>
      <c r="AU55" s="39">
        <v>349</v>
      </c>
      <c r="AV55" s="39">
        <v>360</v>
      </c>
      <c r="AW55" s="39">
        <v>385</v>
      </c>
      <c r="AX55" s="39">
        <v>415</v>
      </c>
      <c r="AY55" s="39">
        <v>415</v>
      </c>
      <c r="AZ55" s="39">
        <v>451</v>
      </c>
      <c r="BA55" s="39">
        <v>504</v>
      </c>
      <c r="BB55" s="39">
        <v>542</v>
      </c>
      <c r="BC55" s="39">
        <v>518</v>
      </c>
      <c r="BD55" s="39">
        <v>484</v>
      </c>
      <c r="BE55" s="39">
        <v>266</v>
      </c>
      <c r="BF55" s="39">
        <v>317</v>
      </c>
      <c r="BG55" s="39">
        <v>412</v>
      </c>
      <c r="BH55" s="39">
        <v>336</v>
      </c>
      <c r="BI55" s="39">
        <v>382</v>
      </c>
      <c r="BJ55" s="39">
        <v>363</v>
      </c>
      <c r="BK55" s="39">
        <v>340</v>
      </c>
      <c r="BL55" s="39">
        <v>330</v>
      </c>
      <c r="BM55" s="39">
        <v>379</v>
      </c>
      <c r="BN55" s="39">
        <v>387</v>
      </c>
      <c r="BO55" s="39">
        <v>480</v>
      </c>
      <c r="BP55" s="39">
        <v>465</v>
      </c>
      <c r="BQ55" s="39">
        <v>446</v>
      </c>
      <c r="BR55" s="39">
        <v>482</v>
      </c>
      <c r="BS55" s="39">
        <v>521</v>
      </c>
      <c r="BT55" s="39">
        <v>479</v>
      </c>
      <c r="BU55" s="39">
        <v>493</v>
      </c>
      <c r="BV55" s="39">
        <v>489</v>
      </c>
      <c r="BW55" s="39">
        <v>498</v>
      </c>
      <c r="BX55" s="39">
        <v>506</v>
      </c>
      <c r="BY55" s="39">
        <v>510</v>
      </c>
      <c r="BZ55" s="39">
        <v>454</v>
      </c>
      <c r="CA55" s="39">
        <v>448</v>
      </c>
      <c r="CB55" s="39">
        <v>393</v>
      </c>
      <c r="CC55" s="39">
        <v>430</v>
      </c>
      <c r="CD55" s="39">
        <v>376</v>
      </c>
      <c r="CE55" s="39">
        <v>367</v>
      </c>
      <c r="CF55" s="39">
        <v>266</v>
      </c>
      <c r="CG55" s="39">
        <v>266</v>
      </c>
      <c r="CH55" s="39">
        <v>266</v>
      </c>
      <c r="CI55" s="39">
        <v>306</v>
      </c>
      <c r="CJ55" s="39">
        <v>242</v>
      </c>
      <c r="CK55" s="39">
        <v>243</v>
      </c>
      <c r="CL55" s="39">
        <v>205</v>
      </c>
      <c r="CM55" s="39">
        <v>204</v>
      </c>
      <c r="CN55" s="39">
        <v>168</v>
      </c>
      <c r="CO55" s="39">
        <v>162</v>
      </c>
      <c r="CP55" s="39">
        <v>154</v>
      </c>
      <c r="CQ55" s="39">
        <v>134</v>
      </c>
      <c r="CR55" s="39">
        <v>84</v>
      </c>
      <c r="CS55" s="39">
        <v>64</v>
      </c>
      <c r="CT55" s="39">
        <v>56</v>
      </c>
      <c r="CU55" s="39">
        <v>44</v>
      </c>
      <c r="CV55" s="39">
        <v>38</v>
      </c>
      <c r="CW55" s="39">
        <v>29</v>
      </c>
      <c r="CX55" s="39">
        <v>19</v>
      </c>
      <c r="CY55" s="39">
        <v>20</v>
      </c>
      <c r="CZ55" s="39">
        <v>5</v>
      </c>
      <c r="DA55" s="39">
        <v>11</v>
      </c>
      <c r="DB55" s="39">
        <v>8</v>
      </c>
      <c r="DC55" s="39">
        <v>2</v>
      </c>
      <c r="DD55" s="39">
        <v>1</v>
      </c>
      <c r="DE55" s="39">
        <v>1</v>
      </c>
      <c r="DF55" s="39">
        <v>1316</v>
      </c>
      <c r="DG55" s="39">
        <v>1550</v>
      </c>
      <c r="DH55" s="39">
        <v>1852</v>
      </c>
      <c r="DI55" s="39">
        <v>2238</v>
      </c>
      <c r="DJ55" s="39">
        <v>1033</v>
      </c>
      <c r="DK55" s="39">
        <v>1201</v>
      </c>
      <c r="DL55" s="39">
        <v>1422</v>
      </c>
      <c r="DM55" s="39">
        <v>1707</v>
      </c>
      <c r="DN55" s="39">
        <v>2026</v>
      </c>
      <c r="DO55" s="39">
        <v>2314</v>
      </c>
      <c r="DP55" s="39">
        <v>1810</v>
      </c>
      <c r="DQ55" s="39">
        <v>1916</v>
      </c>
      <c r="DR55" s="39">
        <v>2393</v>
      </c>
      <c r="DS55" s="39">
        <v>2496</v>
      </c>
      <c r="DT55" s="39">
        <v>2101</v>
      </c>
      <c r="DU55" s="39">
        <v>1471</v>
      </c>
      <c r="DV55" s="39">
        <v>1062</v>
      </c>
      <c r="DW55" s="39">
        <v>598</v>
      </c>
      <c r="DX55" s="39">
        <v>186</v>
      </c>
      <c r="DY55" s="39">
        <v>46</v>
      </c>
      <c r="DZ55" s="39">
        <v>1</v>
      </c>
      <c r="EA55" s="39">
        <f t="shared" si="0"/>
        <v>4718</v>
      </c>
      <c r="EB55" s="39">
        <f t="shared" si="1"/>
        <v>18060</v>
      </c>
      <c r="EC55" s="39">
        <f t="shared" si="2"/>
        <v>7961</v>
      </c>
      <c r="ED55" s="39">
        <f t="shared" si="3"/>
        <v>3364</v>
      </c>
      <c r="EE55" s="39">
        <f t="shared" si="4"/>
        <v>831</v>
      </c>
      <c r="EF55" s="25">
        <f t="shared" si="5"/>
        <v>15.348579979830182</v>
      </c>
      <c r="EG55" s="25">
        <f t="shared" si="6"/>
        <v>58.752724551872213</v>
      </c>
      <c r="EH55" s="25">
        <f t="shared" si="7"/>
        <v>25.8986954682976</v>
      </c>
      <c r="EI55" s="25">
        <f t="shared" si="8"/>
        <v>10.943752236572433</v>
      </c>
      <c r="EJ55" s="25">
        <f t="shared" si="9"/>
        <v>2.7034060964898012</v>
      </c>
    </row>
    <row r="56" spans="2:145" s="9" customFormat="1">
      <c r="B56" s="38"/>
      <c r="E56" s="36"/>
      <c r="F56" s="40" t="s">
        <v>159</v>
      </c>
      <c r="G56" s="39">
        <v>14485</v>
      </c>
      <c r="H56" s="39">
        <v>132</v>
      </c>
      <c r="I56" s="39">
        <v>134</v>
      </c>
      <c r="J56" s="39">
        <v>148</v>
      </c>
      <c r="K56" s="39">
        <v>153</v>
      </c>
      <c r="L56" s="39">
        <v>147</v>
      </c>
      <c r="M56" s="39">
        <v>145</v>
      </c>
      <c r="N56" s="39">
        <v>140</v>
      </c>
      <c r="O56" s="39">
        <v>168</v>
      </c>
      <c r="P56" s="39">
        <v>154</v>
      </c>
      <c r="Q56" s="39">
        <v>167</v>
      </c>
      <c r="R56" s="39">
        <v>177</v>
      </c>
      <c r="S56" s="39">
        <v>162</v>
      </c>
      <c r="T56" s="39">
        <v>192</v>
      </c>
      <c r="U56" s="39">
        <v>192</v>
      </c>
      <c r="V56" s="39">
        <v>207</v>
      </c>
      <c r="W56" s="39">
        <v>262</v>
      </c>
      <c r="X56" s="39">
        <v>382</v>
      </c>
      <c r="Y56" s="39">
        <v>392</v>
      </c>
      <c r="Z56" s="39">
        <v>250</v>
      </c>
      <c r="AA56" s="39">
        <v>135</v>
      </c>
      <c r="AB56" s="39">
        <v>105</v>
      </c>
      <c r="AC56" s="39">
        <v>94</v>
      </c>
      <c r="AD56" s="39">
        <v>102</v>
      </c>
      <c r="AE56" s="39">
        <v>76</v>
      </c>
      <c r="AF56" s="39">
        <v>95</v>
      </c>
      <c r="AG56" s="39">
        <v>96</v>
      </c>
      <c r="AH56" s="39">
        <v>109</v>
      </c>
      <c r="AI56" s="39">
        <v>106</v>
      </c>
      <c r="AJ56" s="39">
        <v>130</v>
      </c>
      <c r="AK56" s="39">
        <v>105</v>
      </c>
      <c r="AL56" s="39">
        <v>126</v>
      </c>
      <c r="AM56" s="39">
        <v>132</v>
      </c>
      <c r="AN56" s="39">
        <v>133</v>
      </c>
      <c r="AO56" s="39">
        <v>162</v>
      </c>
      <c r="AP56" s="39">
        <v>143</v>
      </c>
      <c r="AQ56" s="39">
        <v>153</v>
      </c>
      <c r="AR56" s="39">
        <v>185</v>
      </c>
      <c r="AS56" s="39">
        <v>173</v>
      </c>
      <c r="AT56" s="39">
        <v>153</v>
      </c>
      <c r="AU56" s="39">
        <v>186</v>
      </c>
      <c r="AV56" s="39">
        <v>184</v>
      </c>
      <c r="AW56" s="39">
        <v>187</v>
      </c>
      <c r="AX56" s="39">
        <v>221</v>
      </c>
      <c r="AY56" s="39">
        <v>194</v>
      </c>
      <c r="AZ56" s="39">
        <v>234</v>
      </c>
      <c r="BA56" s="39">
        <v>253</v>
      </c>
      <c r="BB56" s="39">
        <v>280</v>
      </c>
      <c r="BC56" s="39">
        <v>275</v>
      </c>
      <c r="BD56" s="39">
        <v>264</v>
      </c>
      <c r="BE56" s="39">
        <v>150</v>
      </c>
      <c r="BF56" s="39">
        <v>172</v>
      </c>
      <c r="BG56" s="39">
        <v>202</v>
      </c>
      <c r="BH56" s="39">
        <v>155</v>
      </c>
      <c r="BI56" s="39">
        <v>181</v>
      </c>
      <c r="BJ56" s="39">
        <v>160</v>
      </c>
      <c r="BK56" s="39">
        <v>164</v>
      </c>
      <c r="BL56" s="39">
        <v>157</v>
      </c>
      <c r="BM56" s="39">
        <v>173</v>
      </c>
      <c r="BN56" s="39">
        <v>168</v>
      </c>
      <c r="BO56" s="39">
        <v>211</v>
      </c>
      <c r="BP56" s="39">
        <v>206</v>
      </c>
      <c r="BQ56" s="39">
        <v>195</v>
      </c>
      <c r="BR56" s="39">
        <v>211</v>
      </c>
      <c r="BS56" s="39">
        <v>223</v>
      </c>
      <c r="BT56" s="39">
        <v>204</v>
      </c>
      <c r="BU56" s="39">
        <v>201</v>
      </c>
      <c r="BV56" s="39">
        <v>190</v>
      </c>
      <c r="BW56" s="39">
        <v>226</v>
      </c>
      <c r="BX56" s="39">
        <v>224</v>
      </c>
      <c r="BY56" s="39">
        <v>231</v>
      </c>
      <c r="BZ56" s="39">
        <v>199</v>
      </c>
      <c r="CA56" s="39">
        <v>179</v>
      </c>
      <c r="CB56" s="39">
        <v>163</v>
      </c>
      <c r="CC56" s="39">
        <v>153</v>
      </c>
      <c r="CD56" s="39">
        <v>158</v>
      </c>
      <c r="CE56" s="39">
        <v>135</v>
      </c>
      <c r="CF56" s="39">
        <v>97</v>
      </c>
      <c r="CG56" s="39">
        <v>100</v>
      </c>
      <c r="CH56" s="39">
        <v>92</v>
      </c>
      <c r="CI56" s="39">
        <v>106</v>
      </c>
      <c r="CJ56" s="39">
        <v>87</v>
      </c>
      <c r="CK56" s="39">
        <v>88</v>
      </c>
      <c r="CL56" s="39">
        <v>76</v>
      </c>
      <c r="CM56" s="39">
        <v>65</v>
      </c>
      <c r="CN56" s="39">
        <v>62</v>
      </c>
      <c r="CO56" s="39">
        <v>53</v>
      </c>
      <c r="CP56" s="39">
        <v>55</v>
      </c>
      <c r="CQ56" s="39">
        <v>34</v>
      </c>
      <c r="CR56" s="39">
        <v>15</v>
      </c>
      <c r="CS56" s="39">
        <v>14</v>
      </c>
      <c r="CT56" s="39">
        <v>14</v>
      </c>
      <c r="CU56" s="39">
        <v>11</v>
      </c>
      <c r="CV56" s="39">
        <v>12</v>
      </c>
      <c r="CW56" s="39">
        <v>10</v>
      </c>
      <c r="CX56" s="39">
        <v>2</v>
      </c>
      <c r="CY56" s="39">
        <v>4</v>
      </c>
      <c r="CZ56" s="39" t="s">
        <v>188</v>
      </c>
      <c r="DA56" s="39">
        <v>1</v>
      </c>
      <c r="DB56" s="39" t="s">
        <v>188</v>
      </c>
      <c r="DC56" s="39" t="s">
        <v>188</v>
      </c>
      <c r="DD56" s="39" t="s">
        <v>188</v>
      </c>
      <c r="DE56" s="39">
        <v>1</v>
      </c>
      <c r="DF56" s="39">
        <v>714</v>
      </c>
      <c r="DG56" s="39">
        <v>774</v>
      </c>
      <c r="DH56" s="39">
        <v>930</v>
      </c>
      <c r="DI56" s="39">
        <v>1421</v>
      </c>
      <c r="DJ56" s="39">
        <v>472</v>
      </c>
      <c r="DK56" s="39">
        <v>546</v>
      </c>
      <c r="DL56" s="39">
        <v>696</v>
      </c>
      <c r="DM56" s="39">
        <v>850</v>
      </c>
      <c r="DN56" s="39">
        <v>1020</v>
      </c>
      <c r="DO56" s="39">
        <v>1222</v>
      </c>
      <c r="DP56" s="39">
        <v>870</v>
      </c>
      <c r="DQ56" s="39">
        <v>873</v>
      </c>
      <c r="DR56" s="39">
        <v>1039</v>
      </c>
      <c r="DS56" s="39">
        <v>1072</v>
      </c>
      <c r="DT56" s="39">
        <v>852</v>
      </c>
      <c r="DU56" s="39">
        <v>530</v>
      </c>
      <c r="DV56" s="39">
        <v>378</v>
      </c>
      <c r="DW56" s="39">
        <v>171</v>
      </c>
      <c r="DX56" s="39">
        <v>49</v>
      </c>
      <c r="DY56" s="39">
        <v>5</v>
      </c>
      <c r="DZ56" s="39" t="s">
        <v>188</v>
      </c>
      <c r="EA56" s="39">
        <f t="shared" si="0"/>
        <v>2418</v>
      </c>
      <c r="EB56" s="39">
        <f t="shared" si="1"/>
        <v>9009</v>
      </c>
      <c r="EC56" s="39">
        <f t="shared" si="2"/>
        <v>3057</v>
      </c>
      <c r="ED56" s="39">
        <f t="shared" si="3"/>
        <v>1133</v>
      </c>
      <c r="EE56" s="39">
        <f t="shared" si="4"/>
        <v>225</v>
      </c>
      <c r="EF56" s="25">
        <f t="shared" si="5"/>
        <v>16.694283347141674</v>
      </c>
      <c r="EG56" s="25">
        <f t="shared" si="6"/>
        <v>62.199668599834304</v>
      </c>
      <c r="EH56" s="25">
        <f t="shared" si="7"/>
        <v>21.106048053024026</v>
      </c>
      <c r="EI56" s="25">
        <f t="shared" si="8"/>
        <v>7.8224247445457058</v>
      </c>
      <c r="EJ56" s="25">
        <f t="shared" si="9"/>
        <v>1.5534382767191384</v>
      </c>
    </row>
    <row r="57" spans="2:145" s="9" customFormat="1">
      <c r="B57" s="38"/>
      <c r="E57" s="36"/>
      <c r="F57" s="40" t="s">
        <v>134</v>
      </c>
      <c r="G57" s="39">
        <v>16255</v>
      </c>
      <c r="H57" s="39">
        <v>101</v>
      </c>
      <c r="I57" s="39">
        <v>130</v>
      </c>
      <c r="J57" s="39">
        <v>111</v>
      </c>
      <c r="K57" s="39">
        <v>121</v>
      </c>
      <c r="L57" s="39">
        <v>139</v>
      </c>
      <c r="M57" s="39">
        <v>132</v>
      </c>
      <c r="N57" s="39">
        <v>138</v>
      </c>
      <c r="O57" s="39">
        <v>157</v>
      </c>
      <c r="P57" s="39">
        <v>174</v>
      </c>
      <c r="Q57" s="39">
        <v>175</v>
      </c>
      <c r="R57" s="39">
        <v>164</v>
      </c>
      <c r="S57" s="39">
        <v>188</v>
      </c>
      <c r="T57" s="39">
        <v>201</v>
      </c>
      <c r="U57" s="39">
        <v>172</v>
      </c>
      <c r="V57" s="39">
        <v>197</v>
      </c>
      <c r="W57" s="39">
        <v>165</v>
      </c>
      <c r="X57" s="39">
        <v>216</v>
      </c>
      <c r="Y57" s="39">
        <v>225</v>
      </c>
      <c r="Z57" s="39">
        <v>132</v>
      </c>
      <c r="AA57" s="39">
        <v>79</v>
      </c>
      <c r="AB57" s="39">
        <v>105</v>
      </c>
      <c r="AC57" s="39">
        <v>104</v>
      </c>
      <c r="AD57" s="39">
        <v>116</v>
      </c>
      <c r="AE57" s="39">
        <v>105</v>
      </c>
      <c r="AF57" s="39">
        <v>131</v>
      </c>
      <c r="AG57" s="39">
        <v>122</v>
      </c>
      <c r="AH57" s="39">
        <v>139</v>
      </c>
      <c r="AI57" s="39">
        <v>128</v>
      </c>
      <c r="AJ57" s="39">
        <v>137</v>
      </c>
      <c r="AK57" s="39">
        <v>129</v>
      </c>
      <c r="AL57" s="39">
        <v>148</v>
      </c>
      <c r="AM57" s="39">
        <v>144</v>
      </c>
      <c r="AN57" s="39">
        <v>163</v>
      </c>
      <c r="AO57" s="39">
        <v>134</v>
      </c>
      <c r="AP57" s="39">
        <v>137</v>
      </c>
      <c r="AQ57" s="39">
        <v>174</v>
      </c>
      <c r="AR57" s="39">
        <v>181</v>
      </c>
      <c r="AS57" s="39">
        <v>187</v>
      </c>
      <c r="AT57" s="39">
        <v>152</v>
      </c>
      <c r="AU57" s="39">
        <v>163</v>
      </c>
      <c r="AV57" s="39">
        <v>176</v>
      </c>
      <c r="AW57" s="39">
        <v>198</v>
      </c>
      <c r="AX57" s="39">
        <v>194</v>
      </c>
      <c r="AY57" s="39">
        <v>221</v>
      </c>
      <c r="AZ57" s="39">
        <v>217</v>
      </c>
      <c r="BA57" s="39">
        <v>251</v>
      </c>
      <c r="BB57" s="39">
        <v>262</v>
      </c>
      <c r="BC57" s="39">
        <v>243</v>
      </c>
      <c r="BD57" s="39">
        <v>220</v>
      </c>
      <c r="BE57" s="39">
        <v>116</v>
      </c>
      <c r="BF57" s="39">
        <v>145</v>
      </c>
      <c r="BG57" s="39">
        <v>210</v>
      </c>
      <c r="BH57" s="39">
        <v>181</v>
      </c>
      <c r="BI57" s="39">
        <v>201</v>
      </c>
      <c r="BJ57" s="39">
        <v>203</v>
      </c>
      <c r="BK57" s="39">
        <v>176</v>
      </c>
      <c r="BL57" s="39">
        <v>173</v>
      </c>
      <c r="BM57" s="39">
        <v>206</v>
      </c>
      <c r="BN57" s="39">
        <v>219</v>
      </c>
      <c r="BO57" s="39">
        <v>269</v>
      </c>
      <c r="BP57" s="39">
        <v>259</v>
      </c>
      <c r="BQ57" s="39">
        <v>251</v>
      </c>
      <c r="BR57" s="39">
        <v>271</v>
      </c>
      <c r="BS57" s="39">
        <v>298</v>
      </c>
      <c r="BT57" s="39">
        <v>275</v>
      </c>
      <c r="BU57" s="39">
        <v>292</v>
      </c>
      <c r="BV57" s="39">
        <v>299</v>
      </c>
      <c r="BW57" s="39">
        <v>272</v>
      </c>
      <c r="BX57" s="39">
        <v>282</v>
      </c>
      <c r="BY57" s="39">
        <v>279</v>
      </c>
      <c r="BZ57" s="39">
        <v>255</v>
      </c>
      <c r="CA57" s="39">
        <v>269</v>
      </c>
      <c r="CB57" s="39">
        <v>230</v>
      </c>
      <c r="CC57" s="39">
        <v>277</v>
      </c>
      <c r="CD57" s="39">
        <v>218</v>
      </c>
      <c r="CE57" s="39">
        <v>232</v>
      </c>
      <c r="CF57" s="39">
        <v>169</v>
      </c>
      <c r="CG57" s="39">
        <v>166</v>
      </c>
      <c r="CH57" s="39">
        <v>174</v>
      </c>
      <c r="CI57" s="39">
        <v>200</v>
      </c>
      <c r="CJ57" s="39">
        <v>155</v>
      </c>
      <c r="CK57" s="39">
        <v>155</v>
      </c>
      <c r="CL57" s="39">
        <v>129</v>
      </c>
      <c r="CM57" s="39">
        <v>139</v>
      </c>
      <c r="CN57" s="39">
        <v>106</v>
      </c>
      <c r="CO57" s="39">
        <v>109</v>
      </c>
      <c r="CP57" s="39">
        <v>99</v>
      </c>
      <c r="CQ57" s="39">
        <v>100</v>
      </c>
      <c r="CR57" s="39">
        <v>69</v>
      </c>
      <c r="CS57" s="39">
        <v>50</v>
      </c>
      <c r="CT57" s="39">
        <v>42</v>
      </c>
      <c r="CU57" s="39">
        <v>33</v>
      </c>
      <c r="CV57" s="39">
        <v>26</v>
      </c>
      <c r="CW57" s="39">
        <v>19</v>
      </c>
      <c r="CX57" s="39">
        <v>17</v>
      </c>
      <c r="CY57" s="39">
        <v>16</v>
      </c>
      <c r="CZ57" s="39">
        <v>5</v>
      </c>
      <c r="DA57" s="39">
        <v>10</v>
      </c>
      <c r="DB57" s="39">
        <v>8</v>
      </c>
      <c r="DC57" s="39">
        <v>2</v>
      </c>
      <c r="DD57" s="39">
        <v>1</v>
      </c>
      <c r="DE57" s="39" t="s">
        <v>188</v>
      </c>
      <c r="DF57" s="39">
        <v>602</v>
      </c>
      <c r="DG57" s="39">
        <v>776</v>
      </c>
      <c r="DH57" s="39">
        <v>922</v>
      </c>
      <c r="DI57" s="39">
        <v>817</v>
      </c>
      <c r="DJ57" s="39">
        <v>561</v>
      </c>
      <c r="DK57" s="39">
        <v>655</v>
      </c>
      <c r="DL57" s="39">
        <v>726</v>
      </c>
      <c r="DM57" s="39">
        <v>857</v>
      </c>
      <c r="DN57" s="39">
        <v>1006</v>
      </c>
      <c r="DO57" s="39">
        <v>1092</v>
      </c>
      <c r="DP57" s="39">
        <v>940</v>
      </c>
      <c r="DQ57" s="39">
        <v>1043</v>
      </c>
      <c r="DR57" s="39">
        <v>1354</v>
      </c>
      <c r="DS57" s="39">
        <v>1424</v>
      </c>
      <c r="DT57" s="39">
        <v>1249</v>
      </c>
      <c r="DU57" s="39">
        <v>941</v>
      </c>
      <c r="DV57" s="39">
        <v>684</v>
      </c>
      <c r="DW57" s="39">
        <v>427</v>
      </c>
      <c r="DX57" s="39">
        <v>137</v>
      </c>
      <c r="DY57" s="39">
        <v>41</v>
      </c>
      <c r="DZ57" s="39">
        <v>1</v>
      </c>
      <c r="EA57" s="39">
        <f t="shared" si="0"/>
        <v>2300</v>
      </c>
      <c r="EB57" s="39">
        <f t="shared" si="1"/>
        <v>9051</v>
      </c>
      <c r="EC57" s="39">
        <f t="shared" si="2"/>
        <v>4904</v>
      </c>
      <c r="ED57" s="39">
        <f t="shared" si="3"/>
        <v>2231</v>
      </c>
      <c r="EE57" s="39">
        <f t="shared" si="4"/>
        <v>606</v>
      </c>
      <c r="EF57" s="25">
        <f t="shared" si="5"/>
        <v>14.149492463857275</v>
      </c>
      <c r="EG57" s="25">
        <f t="shared" si="6"/>
        <v>55.681328821900955</v>
      </c>
      <c r="EH57" s="25">
        <f t="shared" si="7"/>
        <v>30.169178714241774</v>
      </c>
      <c r="EI57" s="25">
        <f t="shared" si="8"/>
        <v>13.725007689941556</v>
      </c>
      <c r="EJ57" s="25">
        <f t="shared" si="9"/>
        <v>3.7280836665641339</v>
      </c>
    </row>
    <row r="58" spans="2:145" s="9" customFormat="1">
      <c r="B58" s="38"/>
      <c r="C58" s="9">
        <v>12</v>
      </c>
      <c r="D58" s="9" t="s">
        <v>187</v>
      </c>
      <c r="E58" s="36">
        <v>2000</v>
      </c>
      <c r="F58" s="37" t="s">
        <v>184</v>
      </c>
      <c r="G58" s="39">
        <v>29377</v>
      </c>
      <c r="H58" s="39">
        <v>215</v>
      </c>
      <c r="I58" s="39">
        <v>229</v>
      </c>
      <c r="J58" s="39">
        <v>227</v>
      </c>
      <c r="K58" s="39">
        <v>242</v>
      </c>
      <c r="L58" s="39">
        <v>236</v>
      </c>
      <c r="M58" s="39">
        <v>243</v>
      </c>
      <c r="N58" s="39">
        <v>262</v>
      </c>
      <c r="O58" s="39">
        <v>238</v>
      </c>
      <c r="P58" s="39">
        <v>273</v>
      </c>
      <c r="Q58" s="39">
        <v>290</v>
      </c>
      <c r="R58" s="39">
        <v>278</v>
      </c>
      <c r="S58" s="39">
        <v>289</v>
      </c>
      <c r="T58" s="39">
        <v>318</v>
      </c>
      <c r="U58" s="39">
        <v>332</v>
      </c>
      <c r="V58" s="39">
        <v>338</v>
      </c>
      <c r="W58" s="39">
        <v>394</v>
      </c>
      <c r="X58" s="39">
        <v>465</v>
      </c>
      <c r="Y58" s="39">
        <v>482</v>
      </c>
      <c r="Z58" s="39">
        <v>325</v>
      </c>
      <c r="AA58" s="39">
        <v>214</v>
      </c>
      <c r="AB58" s="39">
        <v>137</v>
      </c>
      <c r="AC58" s="39">
        <v>165</v>
      </c>
      <c r="AD58" s="39">
        <v>214</v>
      </c>
      <c r="AE58" s="39">
        <v>270</v>
      </c>
      <c r="AF58" s="39">
        <v>286</v>
      </c>
      <c r="AG58" s="39">
        <v>309</v>
      </c>
      <c r="AH58" s="39">
        <v>289</v>
      </c>
      <c r="AI58" s="39">
        <v>293</v>
      </c>
      <c r="AJ58" s="39">
        <v>243</v>
      </c>
      <c r="AK58" s="39">
        <v>279</v>
      </c>
      <c r="AL58" s="39">
        <v>254</v>
      </c>
      <c r="AM58" s="39">
        <v>277</v>
      </c>
      <c r="AN58" s="39">
        <v>246</v>
      </c>
      <c r="AO58" s="39">
        <v>266</v>
      </c>
      <c r="AP58" s="39">
        <v>228</v>
      </c>
      <c r="AQ58" s="39">
        <v>271</v>
      </c>
      <c r="AR58" s="39">
        <v>278</v>
      </c>
      <c r="AS58" s="39">
        <v>294</v>
      </c>
      <c r="AT58" s="39">
        <v>306</v>
      </c>
      <c r="AU58" s="39">
        <v>278</v>
      </c>
      <c r="AV58" s="39">
        <v>330</v>
      </c>
      <c r="AW58" s="39">
        <v>346</v>
      </c>
      <c r="AX58" s="39">
        <v>364</v>
      </c>
      <c r="AY58" s="39">
        <v>310</v>
      </c>
      <c r="AZ58" s="39">
        <v>349</v>
      </c>
      <c r="BA58" s="39">
        <v>358</v>
      </c>
      <c r="BB58" s="39">
        <v>390</v>
      </c>
      <c r="BC58" s="39">
        <v>415</v>
      </c>
      <c r="BD58" s="39">
        <v>421</v>
      </c>
      <c r="BE58" s="39">
        <v>444</v>
      </c>
      <c r="BF58" s="39">
        <v>514</v>
      </c>
      <c r="BG58" s="39">
        <v>545</v>
      </c>
      <c r="BH58" s="39">
        <v>521</v>
      </c>
      <c r="BI58" s="39">
        <v>472</v>
      </c>
      <c r="BJ58" s="39">
        <v>273</v>
      </c>
      <c r="BK58" s="39">
        <v>330</v>
      </c>
      <c r="BL58" s="39">
        <v>404</v>
      </c>
      <c r="BM58" s="39">
        <v>352</v>
      </c>
      <c r="BN58" s="39">
        <v>396</v>
      </c>
      <c r="BO58" s="39">
        <v>360</v>
      </c>
      <c r="BP58" s="39">
        <v>345</v>
      </c>
      <c r="BQ58" s="39">
        <v>336</v>
      </c>
      <c r="BR58" s="39">
        <v>362</v>
      </c>
      <c r="BS58" s="39">
        <v>392</v>
      </c>
      <c r="BT58" s="39">
        <v>462</v>
      </c>
      <c r="BU58" s="39">
        <v>469</v>
      </c>
      <c r="BV58" s="39">
        <v>426</v>
      </c>
      <c r="BW58" s="39">
        <v>451</v>
      </c>
      <c r="BX58" s="39">
        <v>493</v>
      </c>
      <c r="BY58" s="39">
        <v>434</v>
      </c>
      <c r="BZ58" s="39">
        <v>459</v>
      </c>
      <c r="CA58" s="39">
        <v>447</v>
      </c>
      <c r="CB58" s="39">
        <v>458</v>
      </c>
      <c r="CC58" s="39">
        <v>471</v>
      </c>
      <c r="CD58" s="39">
        <v>460</v>
      </c>
      <c r="CE58" s="39">
        <v>403</v>
      </c>
      <c r="CF58" s="39">
        <v>388</v>
      </c>
      <c r="CG58" s="39">
        <v>330</v>
      </c>
      <c r="CH58" s="39">
        <v>379</v>
      </c>
      <c r="CI58" s="39">
        <v>307</v>
      </c>
      <c r="CJ58" s="39">
        <v>290</v>
      </c>
      <c r="CK58" s="39">
        <v>217</v>
      </c>
      <c r="CL58" s="39">
        <v>195</v>
      </c>
      <c r="CM58" s="39">
        <v>208</v>
      </c>
      <c r="CN58" s="39">
        <v>222</v>
      </c>
      <c r="CO58" s="39">
        <v>171</v>
      </c>
      <c r="CP58" s="39">
        <v>157</v>
      </c>
      <c r="CQ58" s="39">
        <v>121</v>
      </c>
      <c r="CR58" s="39">
        <v>130</v>
      </c>
      <c r="CS58" s="39">
        <v>87</v>
      </c>
      <c r="CT58" s="39">
        <v>87</v>
      </c>
      <c r="CU58" s="39">
        <v>70</v>
      </c>
      <c r="CV58" s="39">
        <v>51</v>
      </c>
      <c r="CW58" s="39">
        <v>33</v>
      </c>
      <c r="CX58" s="39">
        <v>28</v>
      </c>
      <c r="CY58" s="39">
        <v>22</v>
      </c>
      <c r="CZ58" s="39">
        <v>12</v>
      </c>
      <c r="DA58" s="39">
        <v>16</v>
      </c>
      <c r="DB58" s="39">
        <v>6</v>
      </c>
      <c r="DC58" s="39">
        <v>4</v>
      </c>
      <c r="DD58" s="39">
        <v>11</v>
      </c>
      <c r="DE58" s="39" t="s">
        <v>188</v>
      </c>
      <c r="DF58" s="39">
        <v>1149</v>
      </c>
      <c r="DG58" s="39">
        <v>1306</v>
      </c>
      <c r="DH58" s="39">
        <v>1555</v>
      </c>
      <c r="DI58" s="39">
        <v>1880</v>
      </c>
      <c r="DJ58" s="39">
        <v>1072</v>
      </c>
      <c r="DK58" s="39">
        <v>1413</v>
      </c>
      <c r="DL58" s="39">
        <v>1271</v>
      </c>
      <c r="DM58" s="39">
        <v>1427</v>
      </c>
      <c r="DN58" s="39">
        <v>1699</v>
      </c>
      <c r="DO58" s="39">
        <v>2028</v>
      </c>
      <c r="DP58" s="39">
        <v>2325</v>
      </c>
      <c r="DQ58" s="39">
        <v>1842</v>
      </c>
      <c r="DR58" s="39">
        <v>1897</v>
      </c>
      <c r="DS58" s="39">
        <v>2273</v>
      </c>
      <c r="DT58" s="39">
        <v>2295</v>
      </c>
      <c r="DU58" s="39">
        <v>1807</v>
      </c>
      <c r="DV58" s="39">
        <v>1132</v>
      </c>
      <c r="DW58" s="39">
        <v>666</v>
      </c>
      <c r="DX58" s="39">
        <v>269</v>
      </c>
      <c r="DY58" s="39">
        <v>60</v>
      </c>
      <c r="DZ58" s="39">
        <v>11</v>
      </c>
      <c r="EA58" s="39">
        <f t="shared" si="0"/>
        <v>4010</v>
      </c>
      <c r="EB58" s="39">
        <f t="shared" si="1"/>
        <v>16854</v>
      </c>
      <c r="EC58" s="39">
        <f t="shared" si="2"/>
        <v>8513</v>
      </c>
      <c r="ED58" s="39">
        <f t="shared" si="3"/>
        <v>3945</v>
      </c>
      <c r="EE58" s="39">
        <f t="shared" si="4"/>
        <v>1006</v>
      </c>
      <c r="EF58" s="25">
        <f t="shared" si="5"/>
        <v>13.650134458930454</v>
      </c>
      <c r="EG58" s="25">
        <f t="shared" si="6"/>
        <v>57.371413010178031</v>
      </c>
      <c r="EH58" s="25">
        <f t="shared" si="7"/>
        <v>28.978452530891513</v>
      </c>
      <c r="EI58" s="25">
        <f t="shared" si="8"/>
        <v>13.428872927800661</v>
      </c>
      <c r="EJ58" s="25">
        <f t="shared" si="9"/>
        <v>3.4244476971780644</v>
      </c>
    </row>
    <row r="59" spans="2:145" s="9" customFormat="1">
      <c r="B59" s="38"/>
      <c r="E59" s="36"/>
      <c r="F59" s="40" t="s">
        <v>159</v>
      </c>
      <c r="G59" s="39">
        <v>13831</v>
      </c>
      <c r="H59" s="39">
        <v>115</v>
      </c>
      <c r="I59" s="39">
        <v>114</v>
      </c>
      <c r="J59" s="39">
        <v>117</v>
      </c>
      <c r="K59" s="39">
        <v>133</v>
      </c>
      <c r="L59" s="39">
        <v>118</v>
      </c>
      <c r="M59" s="39">
        <v>131</v>
      </c>
      <c r="N59" s="39">
        <v>133</v>
      </c>
      <c r="O59" s="39">
        <v>132</v>
      </c>
      <c r="P59" s="39">
        <v>156</v>
      </c>
      <c r="Q59" s="39">
        <v>149</v>
      </c>
      <c r="R59" s="39">
        <v>145</v>
      </c>
      <c r="S59" s="39">
        <v>144</v>
      </c>
      <c r="T59" s="39">
        <v>161</v>
      </c>
      <c r="U59" s="39">
        <v>155</v>
      </c>
      <c r="V59" s="39">
        <v>162</v>
      </c>
      <c r="W59" s="39">
        <v>225</v>
      </c>
      <c r="X59" s="39">
        <v>245</v>
      </c>
      <c r="Y59" s="39">
        <v>278</v>
      </c>
      <c r="Z59" s="39">
        <v>200</v>
      </c>
      <c r="AA59" s="39">
        <v>134</v>
      </c>
      <c r="AB59" s="39">
        <v>91</v>
      </c>
      <c r="AC59" s="39">
        <v>80</v>
      </c>
      <c r="AD59" s="39">
        <v>105</v>
      </c>
      <c r="AE59" s="39">
        <v>147</v>
      </c>
      <c r="AF59" s="39">
        <v>137</v>
      </c>
      <c r="AG59" s="39">
        <v>150</v>
      </c>
      <c r="AH59" s="39">
        <v>136</v>
      </c>
      <c r="AI59" s="39">
        <v>155</v>
      </c>
      <c r="AJ59" s="39">
        <v>124</v>
      </c>
      <c r="AK59" s="39">
        <v>129</v>
      </c>
      <c r="AL59" s="39">
        <v>125</v>
      </c>
      <c r="AM59" s="39">
        <v>138</v>
      </c>
      <c r="AN59" s="39">
        <v>121</v>
      </c>
      <c r="AO59" s="39">
        <v>123</v>
      </c>
      <c r="AP59" s="39">
        <v>106</v>
      </c>
      <c r="AQ59" s="39">
        <v>135</v>
      </c>
      <c r="AR59" s="39">
        <v>130</v>
      </c>
      <c r="AS59" s="39">
        <v>134</v>
      </c>
      <c r="AT59" s="39">
        <v>161</v>
      </c>
      <c r="AU59" s="39">
        <v>141</v>
      </c>
      <c r="AV59" s="39">
        <v>158</v>
      </c>
      <c r="AW59" s="39">
        <v>176</v>
      </c>
      <c r="AX59" s="39">
        <v>185</v>
      </c>
      <c r="AY59" s="39">
        <v>155</v>
      </c>
      <c r="AZ59" s="39">
        <v>185</v>
      </c>
      <c r="BA59" s="39">
        <v>186</v>
      </c>
      <c r="BB59" s="39">
        <v>190</v>
      </c>
      <c r="BC59" s="39">
        <v>222</v>
      </c>
      <c r="BD59" s="39">
        <v>207</v>
      </c>
      <c r="BE59" s="39">
        <v>232</v>
      </c>
      <c r="BF59" s="39">
        <v>260</v>
      </c>
      <c r="BG59" s="39">
        <v>275</v>
      </c>
      <c r="BH59" s="39">
        <v>276</v>
      </c>
      <c r="BI59" s="39">
        <v>256</v>
      </c>
      <c r="BJ59" s="39">
        <v>156</v>
      </c>
      <c r="BK59" s="39">
        <v>175</v>
      </c>
      <c r="BL59" s="39">
        <v>195</v>
      </c>
      <c r="BM59" s="39">
        <v>165</v>
      </c>
      <c r="BN59" s="39">
        <v>183</v>
      </c>
      <c r="BO59" s="39">
        <v>153</v>
      </c>
      <c r="BP59" s="39">
        <v>166</v>
      </c>
      <c r="BQ59" s="39">
        <v>157</v>
      </c>
      <c r="BR59" s="39">
        <v>168</v>
      </c>
      <c r="BS59" s="39">
        <v>171</v>
      </c>
      <c r="BT59" s="39">
        <v>201</v>
      </c>
      <c r="BU59" s="39">
        <v>205</v>
      </c>
      <c r="BV59" s="39">
        <v>182</v>
      </c>
      <c r="BW59" s="39">
        <v>192</v>
      </c>
      <c r="BX59" s="39">
        <v>205</v>
      </c>
      <c r="BY59" s="39">
        <v>175</v>
      </c>
      <c r="BZ59" s="39">
        <v>178</v>
      </c>
      <c r="CA59" s="39">
        <v>172</v>
      </c>
      <c r="CB59" s="39">
        <v>202</v>
      </c>
      <c r="CC59" s="39">
        <v>201</v>
      </c>
      <c r="CD59" s="39">
        <v>197</v>
      </c>
      <c r="CE59" s="39">
        <v>176</v>
      </c>
      <c r="CF59" s="39">
        <v>142</v>
      </c>
      <c r="CG59" s="39">
        <v>136</v>
      </c>
      <c r="CH59" s="39">
        <v>124</v>
      </c>
      <c r="CI59" s="39">
        <v>121</v>
      </c>
      <c r="CJ59" s="39">
        <v>102</v>
      </c>
      <c r="CK59" s="39">
        <v>72</v>
      </c>
      <c r="CL59" s="39">
        <v>67</v>
      </c>
      <c r="CM59" s="39">
        <v>65</v>
      </c>
      <c r="CN59" s="39">
        <v>57</v>
      </c>
      <c r="CO59" s="39">
        <v>60</v>
      </c>
      <c r="CP59" s="39">
        <v>45</v>
      </c>
      <c r="CQ59" s="39">
        <v>43</v>
      </c>
      <c r="CR59" s="39">
        <v>37</v>
      </c>
      <c r="CS59" s="39">
        <v>29</v>
      </c>
      <c r="CT59" s="39">
        <v>22</v>
      </c>
      <c r="CU59" s="39">
        <v>25</v>
      </c>
      <c r="CV59" s="39">
        <v>10</v>
      </c>
      <c r="CW59" s="39">
        <v>5</v>
      </c>
      <c r="CX59" s="39">
        <v>3</v>
      </c>
      <c r="CY59" s="39">
        <v>3</v>
      </c>
      <c r="CZ59" s="39">
        <v>3</v>
      </c>
      <c r="DA59" s="39">
        <v>3</v>
      </c>
      <c r="DB59" s="39">
        <v>2</v>
      </c>
      <c r="DC59" s="39" t="s">
        <v>188</v>
      </c>
      <c r="DD59" s="39">
        <v>2</v>
      </c>
      <c r="DE59" s="39" t="s">
        <v>188</v>
      </c>
      <c r="DF59" s="39">
        <v>597</v>
      </c>
      <c r="DG59" s="39">
        <v>701</v>
      </c>
      <c r="DH59" s="39">
        <v>767</v>
      </c>
      <c r="DI59" s="39">
        <v>1082</v>
      </c>
      <c r="DJ59" s="39">
        <v>560</v>
      </c>
      <c r="DK59" s="39">
        <v>694</v>
      </c>
      <c r="DL59" s="39">
        <v>613</v>
      </c>
      <c r="DM59" s="39">
        <v>701</v>
      </c>
      <c r="DN59" s="39">
        <v>859</v>
      </c>
      <c r="DO59" s="39">
        <v>1037</v>
      </c>
      <c r="DP59" s="39">
        <v>1223</v>
      </c>
      <c r="DQ59" s="39">
        <v>871</v>
      </c>
      <c r="DR59" s="39">
        <v>863</v>
      </c>
      <c r="DS59" s="39">
        <v>959</v>
      </c>
      <c r="DT59" s="39">
        <v>950</v>
      </c>
      <c r="DU59" s="39">
        <v>699</v>
      </c>
      <c r="DV59" s="39">
        <v>363</v>
      </c>
      <c r="DW59" s="39">
        <v>214</v>
      </c>
      <c r="DX59" s="39">
        <v>65</v>
      </c>
      <c r="DY59" s="39">
        <v>11</v>
      </c>
      <c r="DZ59" s="39">
        <v>2</v>
      </c>
      <c r="EA59" s="39">
        <f t="shared" si="0"/>
        <v>2065</v>
      </c>
      <c r="EB59" s="39">
        <f t="shared" si="1"/>
        <v>8503</v>
      </c>
      <c r="EC59" s="39">
        <f t="shared" si="2"/>
        <v>3263</v>
      </c>
      <c r="ED59" s="39">
        <f t="shared" si="3"/>
        <v>1354</v>
      </c>
      <c r="EE59" s="39">
        <f t="shared" si="4"/>
        <v>292</v>
      </c>
      <c r="EF59" s="25">
        <f t="shared" si="5"/>
        <v>14.930229195285952</v>
      </c>
      <c r="EG59" s="25">
        <f t="shared" si="6"/>
        <v>61.477839635601185</v>
      </c>
      <c r="EH59" s="25">
        <f t="shared" si="7"/>
        <v>23.591931169112861</v>
      </c>
      <c r="EI59" s="25">
        <f t="shared" si="8"/>
        <v>9.7896030655773263</v>
      </c>
      <c r="EJ59" s="25">
        <f t="shared" si="9"/>
        <v>2.1111994794302653</v>
      </c>
    </row>
    <row r="60" spans="2:145" s="9" customFormat="1">
      <c r="B60" s="38"/>
      <c r="E60" s="36"/>
      <c r="F60" s="40" t="s">
        <v>134</v>
      </c>
      <c r="G60" s="39">
        <v>15546</v>
      </c>
      <c r="H60" s="39">
        <v>100</v>
      </c>
      <c r="I60" s="39">
        <v>115</v>
      </c>
      <c r="J60" s="39">
        <v>110</v>
      </c>
      <c r="K60" s="39">
        <v>109</v>
      </c>
      <c r="L60" s="39">
        <v>118</v>
      </c>
      <c r="M60" s="39">
        <v>112</v>
      </c>
      <c r="N60" s="39">
        <v>129</v>
      </c>
      <c r="O60" s="39">
        <v>106</v>
      </c>
      <c r="P60" s="39">
        <v>117</v>
      </c>
      <c r="Q60" s="39">
        <v>141</v>
      </c>
      <c r="R60" s="39">
        <v>133</v>
      </c>
      <c r="S60" s="39">
        <v>145</v>
      </c>
      <c r="T60" s="39">
        <v>157</v>
      </c>
      <c r="U60" s="39">
        <v>177</v>
      </c>
      <c r="V60" s="39">
        <v>176</v>
      </c>
      <c r="W60" s="39">
        <v>169</v>
      </c>
      <c r="X60" s="39">
        <v>220</v>
      </c>
      <c r="Y60" s="39">
        <v>204</v>
      </c>
      <c r="Z60" s="39">
        <v>125</v>
      </c>
      <c r="AA60" s="39">
        <v>80</v>
      </c>
      <c r="AB60" s="39">
        <v>46</v>
      </c>
      <c r="AC60" s="39">
        <v>85</v>
      </c>
      <c r="AD60" s="39">
        <v>109</v>
      </c>
      <c r="AE60" s="39">
        <v>123</v>
      </c>
      <c r="AF60" s="39">
        <v>149</v>
      </c>
      <c r="AG60" s="39">
        <v>159</v>
      </c>
      <c r="AH60" s="39">
        <v>153</v>
      </c>
      <c r="AI60" s="39">
        <v>138</v>
      </c>
      <c r="AJ60" s="39">
        <v>119</v>
      </c>
      <c r="AK60" s="39">
        <v>150</v>
      </c>
      <c r="AL60" s="39">
        <v>129</v>
      </c>
      <c r="AM60" s="39">
        <v>139</v>
      </c>
      <c r="AN60" s="39">
        <v>125</v>
      </c>
      <c r="AO60" s="39">
        <v>143</v>
      </c>
      <c r="AP60" s="39">
        <v>122</v>
      </c>
      <c r="AQ60" s="39">
        <v>136</v>
      </c>
      <c r="AR60" s="39">
        <v>148</v>
      </c>
      <c r="AS60" s="39">
        <v>160</v>
      </c>
      <c r="AT60" s="39">
        <v>145</v>
      </c>
      <c r="AU60" s="39">
        <v>137</v>
      </c>
      <c r="AV60" s="39">
        <v>172</v>
      </c>
      <c r="AW60" s="39">
        <v>170</v>
      </c>
      <c r="AX60" s="39">
        <v>179</v>
      </c>
      <c r="AY60" s="39">
        <v>155</v>
      </c>
      <c r="AZ60" s="39">
        <v>164</v>
      </c>
      <c r="BA60" s="39">
        <v>172</v>
      </c>
      <c r="BB60" s="39">
        <v>200</v>
      </c>
      <c r="BC60" s="39">
        <v>193</v>
      </c>
      <c r="BD60" s="39">
        <v>214</v>
      </c>
      <c r="BE60" s="39">
        <v>212</v>
      </c>
      <c r="BF60" s="39">
        <v>254</v>
      </c>
      <c r="BG60" s="39">
        <v>270</v>
      </c>
      <c r="BH60" s="39">
        <v>245</v>
      </c>
      <c r="BI60" s="39">
        <v>216</v>
      </c>
      <c r="BJ60" s="39">
        <v>117</v>
      </c>
      <c r="BK60" s="39">
        <v>155</v>
      </c>
      <c r="BL60" s="39">
        <v>209</v>
      </c>
      <c r="BM60" s="39">
        <v>187</v>
      </c>
      <c r="BN60" s="39">
        <v>213</v>
      </c>
      <c r="BO60" s="39">
        <v>207</v>
      </c>
      <c r="BP60" s="39">
        <v>179</v>
      </c>
      <c r="BQ60" s="39">
        <v>179</v>
      </c>
      <c r="BR60" s="39">
        <v>194</v>
      </c>
      <c r="BS60" s="39">
        <v>221</v>
      </c>
      <c r="BT60" s="39">
        <v>261</v>
      </c>
      <c r="BU60" s="39">
        <v>264</v>
      </c>
      <c r="BV60" s="39">
        <v>244</v>
      </c>
      <c r="BW60" s="39">
        <v>259</v>
      </c>
      <c r="BX60" s="39">
        <v>288</v>
      </c>
      <c r="BY60" s="39">
        <v>259</v>
      </c>
      <c r="BZ60" s="39">
        <v>281</v>
      </c>
      <c r="CA60" s="39">
        <v>275</v>
      </c>
      <c r="CB60" s="39">
        <v>256</v>
      </c>
      <c r="CC60" s="39">
        <v>270</v>
      </c>
      <c r="CD60" s="39">
        <v>263</v>
      </c>
      <c r="CE60" s="39">
        <v>227</v>
      </c>
      <c r="CF60" s="39">
        <v>246</v>
      </c>
      <c r="CG60" s="39">
        <v>194</v>
      </c>
      <c r="CH60" s="39">
        <v>255</v>
      </c>
      <c r="CI60" s="39">
        <v>186</v>
      </c>
      <c r="CJ60" s="39">
        <v>188</v>
      </c>
      <c r="CK60" s="39">
        <v>145</v>
      </c>
      <c r="CL60" s="39">
        <v>128</v>
      </c>
      <c r="CM60" s="39">
        <v>143</v>
      </c>
      <c r="CN60" s="39">
        <v>165</v>
      </c>
      <c r="CO60" s="39">
        <v>111</v>
      </c>
      <c r="CP60" s="39">
        <v>112</v>
      </c>
      <c r="CQ60" s="39">
        <v>78</v>
      </c>
      <c r="CR60" s="39">
        <v>93</v>
      </c>
      <c r="CS60" s="39">
        <v>58</v>
      </c>
      <c r="CT60" s="39">
        <v>65</v>
      </c>
      <c r="CU60" s="39">
        <v>45</v>
      </c>
      <c r="CV60" s="39">
        <v>41</v>
      </c>
      <c r="CW60" s="39">
        <v>28</v>
      </c>
      <c r="CX60" s="39">
        <v>25</v>
      </c>
      <c r="CY60" s="39">
        <v>19</v>
      </c>
      <c r="CZ60" s="39">
        <v>9</v>
      </c>
      <c r="DA60" s="39">
        <v>13</v>
      </c>
      <c r="DB60" s="39">
        <v>4</v>
      </c>
      <c r="DC60" s="39">
        <v>4</v>
      </c>
      <c r="DD60" s="39">
        <v>9</v>
      </c>
      <c r="DE60" s="39" t="s">
        <v>188</v>
      </c>
      <c r="DF60" s="39">
        <v>552</v>
      </c>
      <c r="DG60" s="39">
        <v>605</v>
      </c>
      <c r="DH60" s="39">
        <v>788</v>
      </c>
      <c r="DI60" s="39">
        <v>798</v>
      </c>
      <c r="DJ60" s="39">
        <v>512</v>
      </c>
      <c r="DK60" s="39">
        <v>719</v>
      </c>
      <c r="DL60" s="39">
        <v>658</v>
      </c>
      <c r="DM60" s="39">
        <v>726</v>
      </c>
      <c r="DN60" s="39">
        <v>840</v>
      </c>
      <c r="DO60" s="39">
        <v>991</v>
      </c>
      <c r="DP60" s="39">
        <v>1102</v>
      </c>
      <c r="DQ60" s="39">
        <v>971</v>
      </c>
      <c r="DR60" s="39">
        <v>1034</v>
      </c>
      <c r="DS60" s="39">
        <v>1314</v>
      </c>
      <c r="DT60" s="39">
        <v>1345</v>
      </c>
      <c r="DU60" s="39">
        <v>1108</v>
      </c>
      <c r="DV60" s="39">
        <v>769</v>
      </c>
      <c r="DW60" s="39">
        <v>452</v>
      </c>
      <c r="DX60" s="39">
        <v>204</v>
      </c>
      <c r="DY60" s="39">
        <v>49</v>
      </c>
      <c r="DZ60" s="39">
        <v>9</v>
      </c>
      <c r="EA60" s="39">
        <f t="shared" si="0"/>
        <v>1945</v>
      </c>
      <c r="EB60" s="39">
        <f t="shared" si="1"/>
        <v>8351</v>
      </c>
      <c r="EC60" s="39">
        <f t="shared" si="2"/>
        <v>5250</v>
      </c>
      <c r="ED60" s="39">
        <f t="shared" si="3"/>
        <v>2591</v>
      </c>
      <c r="EE60" s="39">
        <f t="shared" si="4"/>
        <v>714</v>
      </c>
      <c r="EF60" s="25">
        <f t="shared" si="5"/>
        <v>12.511256914962049</v>
      </c>
      <c r="EG60" s="25">
        <f t="shared" si="6"/>
        <v>53.717998198893604</v>
      </c>
      <c r="EH60" s="25">
        <f t="shared" si="7"/>
        <v>33.770744886144342</v>
      </c>
      <c r="EI60" s="25">
        <f t="shared" si="8"/>
        <v>16.666666666666664</v>
      </c>
      <c r="EJ60" s="25">
        <f t="shared" si="9"/>
        <v>4.5928213045156312</v>
      </c>
    </row>
    <row r="61" spans="2:145" s="9" customFormat="1">
      <c r="B61" s="38"/>
      <c r="C61" s="9">
        <v>17</v>
      </c>
      <c r="D61" s="9" t="s">
        <v>185</v>
      </c>
      <c r="E61" s="36">
        <v>2005</v>
      </c>
      <c r="F61" s="37" t="s">
        <v>184</v>
      </c>
      <c r="G61" s="39">
        <v>27774</v>
      </c>
      <c r="H61" s="39">
        <v>199</v>
      </c>
      <c r="I61" s="39">
        <v>198</v>
      </c>
      <c r="J61" s="39">
        <v>205</v>
      </c>
      <c r="K61" s="39">
        <v>207</v>
      </c>
      <c r="L61" s="39">
        <v>222</v>
      </c>
      <c r="M61" s="39">
        <v>222</v>
      </c>
      <c r="N61" s="39">
        <v>226</v>
      </c>
      <c r="O61" s="39">
        <v>213</v>
      </c>
      <c r="P61" s="39">
        <v>235</v>
      </c>
      <c r="Q61" s="39">
        <v>230</v>
      </c>
      <c r="R61" s="39">
        <v>231</v>
      </c>
      <c r="S61" s="39">
        <v>257</v>
      </c>
      <c r="T61" s="39">
        <v>236</v>
      </c>
      <c r="U61" s="39">
        <v>264</v>
      </c>
      <c r="V61" s="39">
        <v>284</v>
      </c>
      <c r="W61" s="39">
        <v>302</v>
      </c>
      <c r="X61" s="39">
        <v>401</v>
      </c>
      <c r="Y61" s="39">
        <v>403</v>
      </c>
      <c r="Z61" s="39">
        <v>300</v>
      </c>
      <c r="AA61" s="39">
        <v>192</v>
      </c>
      <c r="AB61" s="39">
        <v>149</v>
      </c>
      <c r="AC61" s="39">
        <v>138</v>
      </c>
      <c r="AD61" s="39">
        <v>182</v>
      </c>
      <c r="AE61" s="39">
        <v>200</v>
      </c>
      <c r="AF61" s="39">
        <v>215</v>
      </c>
      <c r="AG61" s="39">
        <v>185</v>
      </c>
      <c r="AH61" s="39">
        <v>242</v>
      </c>
      <c r="AI61" s="39">
        <v>282</v>
      </c>
      <c r="AJ61" s="39">
        <v>284</v>
      </c>
      <c r="AK61" s="39">
        <v>291</v>
      </c>
      <c r="AL61" s="39">
        <v>329</v>
      </c>
      <c r="AM61" s="39">
        <v>280</v>
      </c>
      <c r="AN61" s="39">
        <v>313</v>
      </c>
      <c r="AO61" s="39">
        <v>246</v>
      </c>
      <c r="AP61" s="39">
        <v>266</v>
      </c>
      <c r="AQ61" s="39">
        <v>248</v>
      </c>
      <c r="AR61" s="39">
        <v>268</v>
      </c>
      <c r="AS61" s="39">
        <v>234</v>
      </c>
      <c r="AT61" s="39">
        <v>259</v>
      </c>
      <c r="AU61" s="39">
        <v>223</v>
      </c>
      <c r="AV61" s="39">
        <v>255</v>
      </c>
      <c r="AW61" s="39">
        <v>285</v>
      </c>
      <c r="AX61" s="39">
        <v>285</v>
      </c>
      <c r="AY61" s="39">
        <v>309</v>
      </c>
      <c r="AZ61" s="39">
        <v>280</v>
      </c>
      <c r="BA61" s="39">
        <v>312</v>
      </c>
      <c r="BB61" s="39">
        <v>338</v>
      </c>
      <c r="BC61" s="39">
        <v>381</v>
      </c>
      <c r="BD61" s="39">
        <v>312</v>
      </c>
      <c r="BE61" s="39">
        <v>350</v>
      </c>
      <c r="BF61" s="39">
        <v>369</v>
      </c>
      <c r="BG61" s="39">
        <v>387</v>
      </c>
      <c r="BH61" s="39">
        <v>403</v>
      </c>
      <c r="BI61" s="39">
        <v>415</v>
      </c>
      <c r="BJ61" s="39">
        <v>454</v>
      </c>
      <c r="BK61" s="39">
        <v>499</v>
      </c>
      <c r="BL61" s="39">
        <v>534</v>
      </c>
      <c r="BM61" s="39">
        <v>516</v>
      </c>
      <c r="BN61" s="39">
        <v>471</v>
      </c>
      <c r="BO61" s="39">
        <v>278</v>
      </c>
      <c r="BP61" s="39">
        <v>336</v>
      </c>
      <c r="BQ61" s="39">
        <v>409</v>
      </c>
      <c r="BR61" s="39">
        <v>339</v>
      </c>
      <c r="BS61" s="39">
        <v>376</v>
      </c>
      <c r="BT61" s="39">
        <v>364</v>
      </c>
      <c r="BU61" s="39">
        <v>339</v>
      </c>
      <c r="BV61" s="39">
        <v>329</v>
      </c>
      <c r="BW61" s="39">
        <v>360</v>
      </c>
      <c r="BX61" s="39">
        <v>375</v>
      </c>
      <c r="BY61" s="39">
        <v>455</v>
      </c>
      <c r="BZ61" s="39">
        <v>431</v>
      </c>
      <c r="CA61" s="39">
        <v>392</v>
      </c>
      <c r="CB61" s="39">
        <v>421</v>
      </c>
      <c r="CC61" s="39">
        <v>465</v>
      </c>
      <c r="CD61" s="39">
        <v>403</v>
      </c>
      <c r="CE61" s="39">
        <v>414</v>
      </c>
      <c r="CF61" s="39">
        <v>402</v>
      </c>
      <c r="CG61" s="39">
        <v>402</v>
      </c>
      <c r="CH61" s="39">
        <v>408</v>
      </c>
      <c r="CI61" s="39">
        <v>379</v>
      </c>
      <c r="CJ61" s="39">
        <v>345</v>
      </c>
      <c r="CK61" s="39">
        <v>299</v>
      </c>
      <c r="CL61" s="39">
        <v>273</v>
      </c>
      <c r="CM61" s="39">
        <v>292</v>
      </c>
      <c r="CN61" s="39">
        <v>230</v>
      </c>
      <c r="CO61" s="39">
        <v>212</v>
      </c>
      <c r="CP61" s="39">
        <v>148</v>
      </c>
      <c r="CQ61" s="39">
        <v>139</v>
      </c>
      <c r="CR61" s="39">
        <v>144</v>
      </c>
      <c r="CS61" s="39">
        <v>133</v>
      </c>
      <c r="CT61" s="39">
        <v>85</v>
      </c>
      <c r="CU61" s="39">
        <v>85</v>
      </c>
      <c r="CV61" s="39">
        <v>77</v>
      </c>
      <c r="CW61" s="39">
        <v>55</v>
      </c>
      <c r="CX61" s="39">
        <v>41</v>
      </c>
      <c r="CY61" s="39">
        <v>41</v>
      </c>
      <c r="CZ61" s="39">
        <v>23</v>
      </c>
      <c r="DA61" s="39">
        <v>17</v>
      </c>
      <c r="DB61" s="39">
        <v>17</v>
      </c>
      <c r="DC61" s="39">
        <v>10</v>
      </c>
      <c r="DD61" s="39">
        <v>14</v>
      </c>
      <c r="DE61" s="39">
        <v>1</v>
      </c>
      <c r="DF61" s="39">
        <v>1031</v>
      </c>
      <c r="DG61" s="39">
        <v>1126</v>
      </c>
      <c r="DH61" s="39">
        <v>1272</v>
      </c>
      <c r="DI61" s="39">
        <v>1598</v>
      </c>
      <c r="DJ61" s="39">
        <v>884</v>
      </c>
      <c r="DK61" s="39">
        <v>1284</v>
      </c>
      <c r="DL61" s="39">
        <v>1434</v>
      </c>
      <c r="DM61" s="39">
        <v>1232</v>
      </c>
      <c r="DN61" s="39">
        <v>1414</v>
      </c>
      <c r="DO61" s="39">
        <v>1693</v>
      </c>
      <c r="DP61" s="39">
        <v>2028</v>
      </c>
      <c r="DQ61" s="39">
        <v>2298</v>
      </c>
      <c r="DR61" s="39">
        <v>1824</v>
      </c>
      <c r="DS61" s="39">
        <v>1858</v>
      </c>
      <c r="DT61" s="39">
        <v>2112</v>
      </c>
      <c r="DU61" s="39">
        <v>2005</v>
      </c>
      <c r="DV61" s="39">
        <v>1439</v>
      </c>
      <c r="DW61" s="39">
        <v>776</v>
      </c>
      <c r="DX61" s="39">
        <v>343</v>
      </c>
      <c r="DY61" s="39">
        <v>108</v>
      </c>
      <c r="DZ61" s="39">
        <v>14</v>
      </c>
      <c r="EA61" s="39">
        <v>3429</v>
      </c>
      <c r="EB61" s="39">
        <v>15689</v>
      </c>
      <c r="EC61" s="39">
        <v>8655</v>
      </c>
      <c r="ED61" s="39">
        <v>4685</v>
      </c>
      <c r="EE61" s="39">
        <v>1241</v>
      </c>
      <c r="EF61" s="25">
        <v>12.3</v>
      </c>
      <c r="EG61" s="25">
        <v>56.5</v>
      </c>
      <c r="EH61" s="25">
        <v>31.2</v>
      </c>
      <c r="EI61" s="25">
        <v>16.899999999999999</v>
      </c>
      <c r="EJ61" s="25">
        <v>4.5</v>
      </c>
    </row>
    <row r="62" spans="2:145" s="9" customFormat="1">
      <c r="B62" s="38"/>
      <c r="E62" s="36"/>
      <c r="F62" s="40" t="s">
        <v>159</v>
      </c>
      <c r="G62" s="39">
        <v>13019</v>
      </c>
      <c r="H62" s="39">
        <v>95</v>
      </c>
      <c r="I62" s="39">
        <v>117</v>
      </c>
      <c r="J62" s="39">
        <v>96</v>
      </c>
      <c r="K62" s="39">
        <v>105</v>
      </c>
      <c r="L62" s="39">
        <v>122</v>
      </c>
      <c r="M62" s="39">
        <v>118</v>
      </c>
      <c r="N62" s="39">
        <v>109</v>
      </c>
      <c r="O62" s="39">
        <v>101</v>
      </c>
      <c r="P62" s="39">
        <v>126</v>
      </c>
      <c r="Q62" s="39">
        <v>110</v>
      </c>
      <c r="R62" s="39">
        <v>127</v>
      </c>
      <c r="S62" s="39">
        <v>130</v>
      </c>
      <c r="T62" s="39">
        <v>132</v>
      </c>
      <c r="U62" s="39">
        <v>150</v>
      </c>
      <c r="V62" s="39">
        <v>146</v>
      </c>
      <c r="W62" s="39">
        <v>167</v>
      </c>
      <c r="X62" s="39">
        <v>238</v>
      </c>
      <c r="Y62" s="39">
        <v>238</v>
      </c>
      <c r="Z62" s="39">
        <v>175</v>
      </c>
      <c r="AA62" s="39">
        <v>114</v>
      </c>
      <c r="AB62" s="39">
        <v>92</v>
      </c>
      <c r="AC62" s="39">
        <v>65</v>
      </c>
      <c r="AD62" s="39">
        <v>85</v>
      </c>
      <c r="AE62" s="39">
        <v>95</v>
      </c>
      <c r="AF62" s="39">
        <v>104</v>
      </c>
      <c r="AG62" s="39">
        <v>94</v>
      </c>
      <c r="AH62" s="39">
        <v>118</v>
      </c>
      <c r="AI62" s="39">
        <v>146</v>
      </c>
      <c r="AJ62" s="39">
        <v>155</v>
      </c>
      <c r="AK62" s="39">
        <v>148</v>
      </c>
      <c r="AL62" s="39">
        <v>172</v>
      </c>
      <c r="AM62" s="39">
        <v>135</v>
      </c>
      <c r="AN62" s="39">
        <v>152</v>
      </c>
      <c r="AO62" s="39">
        <v>124</v>
      </c>
      <c r="AP62" s="39">
        <v>122</v>
      </c>
      <c r="AQ62" s="39">
        <v>128</v>
      </c>
      <c r="AR62" s="39">
        <v>129</v>
      </c>
      <c r="AS62" s="39">
        <v>111</v>
      </c>
      <c r="AT62" s="39">
        <v>130</v>
      </c>
      <c r="AU62" s="39">
        <v>103</v>
      </c>
      <c r="AV62" s="39">
        <v>126</v>
      </c>
      <c r="AW62" s="39">
        <v>131</v>
      </c>
      <c r="AX62" s="39">
        <v>130</v>
      </c>
      <c r="AY62" s="39">
        <v>165</v>
      </c>
      <c r="AZ62" s="39">
        <v>139</v>
      </c>
      <c r="BA62" s="39">
        <v>148</v>
      </c>
      <c r="BB62" s="39">
        <v>167</v>
      </c>
      <c r="BC62" s="39">
        <v>198</v>
      </c>
      <c r="BD62" s="39">
        <v>156</v>
      </c>
      <c r="BE62" s="39">
        <v>183</v>
      </c>
      <c r="BF62" s="39">
        <v>188</v>
      </c>
      <c r="BG62" s="39">
        <v>185</v>
      </c>
      <c r="BH62" s="39">
        <v>215</v>
      </c>
      <c r="BI62" s="39">
        <v>200</v>
      </c>
      <c r="BJ62" s="39">
        <v>240</v>
      </c>
      <c r="BK62" s="39">
        <v>254</v>
      </c>
      <c r="BL62" s="39">
        <v>266</v>
      </c>
      <c r="BM62" s="39">
        <v>272</v>
      </c>
      <c r="BN62" s="39">
        <v>247</v>
      </c>
      <c r="BO62" s="39">
        <v>153</v>
      </c>
      <c r="BP62" s="39">
        <v>176</v>
      </c>
      <c r="BQ62" s="39">
        <v>191</v>
      </c>
      <c r="BR62" s="39">
        <v>159</v>
      </c>
      <c r="BS62" s="39">
        <v>174</v>
      </c>
      <c r="BT62" s="39">
        <v>155</v>
      </c>
      <c r="BU62" s="39">
        <v>160</v>
      </c>
      <c r="BV62" s="39">
        <v>147</v>
      </c>
      <c r="BW62" s="39">
        <v>165</v>
      </c>
      <c r="BX62" s="39">
        <v>157</v>
      </c>
      <c r="BY62" s="39">
        <v>200</v>
      </c>
      <c r="BZ62" s="39">
        <v>188</v>
      </c>
      <c r="CA62" s="39">
        <v>154</v>
      </c>
      <c r="CB62" s="39">
        <v>168</v>
      </c>
      <c r="CC62" s="39">
        <v>191</v>
      </c>
      <c r="CD62" s="39">
        <v>157</v>
      </c>
      <c r="CE62" s="39">
        <v>146</v>
      </c>
      <c r="CF62" s="39">
        <v>147</v>
      </c>
      <c r="CG62" s="39">
        <v>162</v>
      </c>
      <c r="CH62" s="39">
        <v>157</v>
      </c>
      <c r="CI62" s="39">
        <v>144</v>
      </c>
      <c r="CJ62" s="39">
        <v>144</v>
      </c>
      <c r="CK62" s="39">
        <v>98</v>
      </c>
      <c r="CL62" s="39">
        <v>99</v>
      </c>
      <c r="CM62" s="39">
        <v>84</v>
      </c>
      <c r="CN62" s="39">
        <v>75</v>
      </c>
      <c r="CO62" s="39">
        <v>59</v>
      </c>
      <c r="CP62" s="39">
        <v>46</v>
      </c>
      <c r="CQ62" s="39">
        <v>45</v>
      </c>
      <c r="CR62" s="39">
        <v>33</v>
      </c>
      <c r="CS62" s="39">
        <v>35</v>
      </c>
      <c r="CT62" s="39">
        <v>24</v>
      </c>
      <c r="CU62" s="39">
        <v>22</v>
      </c>
      <c r="CV62" s="39">
        <v>26</v>
      </c>
      <c r="CW62" s="39">
        <v>14</v>
      </c>
      <c r="CX62" s="39">
        <v>10</v>
      </c>
      <c r="CY62" s="39">
        <v>10</v>
      </c>
      <c r="CZ62" s="39">
        <v>7</v>
      </c>
      <c r="DA62" s="39">
        <v>2</v>
      </c>
      <c r="DB62" s="39" t="s">
        <v>188</v>
      </c>
      <c r="DC62" s="39" t="s">
        <v>188</v>
      </c>
      <c r="DD62" s="39" t="s">
        <v>188</v>
      </c>
      <c r="DE62" s="39">
        <v>1</v>
      </c>
      <c r="DF62" s="39">
        <v>535</v>
      </c>
      <c r="DG62" s="39">
        <v>564</v>
      </c>
      <c r="DH62" s="39">
        <v>685</v>
      </c>
      <c r="DI62" s="39">
        <v>932</v>
      </c>
      <c r="DJ62" s="39">
        <v>441</v>
      </c>
      <c r="DK62" s="39">
        <v>661</v>
      </c>
      <c r="DL62" s="39">
        <v>705</v>
      </c>
      <c r="DM62" s="39">
        <v>601</v>
      </c>
      <c r="DN62" s="39">
        <v>691</v>
      </c>
      <c r="DO62" s="39">
        <v>852</v>
      </c>
      <c r="DP62" s="39">
        <v>1028</v>
      </c>
      <c r="DQ62" s="39">
        <v>1192</v>
      </c>
      <c r="DR62" s="39">
        <v>855</v>
      </c>
      <c r="DS62" s="39">
        <v>829</v>
      </c>
      <c r="DT62" s="39">
        <v>858</v>
      </c>
      <c r="DU62" s="39">
        <v>756</v>
      </c>
      <c r="DV62" s="39">
        <v>500</v>
      </c>
      <c r="DW62" s="39">
        <v>218</v>
      </c>
      <c r="DX62" s="39">
        <v>96</v>
      </c>
      <c r="DY62" s="39">
        <v>19</v>
      </c>
      <c r="DZ62" s="39" t="s">
        <v>188</v>
      </c>
      <c r="EA62" s="39">
        <v>1784</v>
      </c>
      <c r="EB62" s="39">
        <v>7958</v>
      </c>
      <c r="EC62" s="39">
        <v>3276</v>
      </c>
      <c r="ED62" s="39">
        <v>1589</v>
      </c>
      <c r="EE62" s="39">
        <v>333</v>
      </c>
      <c r="EF62" s="25">
        <v>13.7</v>
      </c>
      <c r="EG62" s="25">
        <v>61.1</v>
      </c>
      <c r="EH62" s="25">
        <v>25.2</v>
      </c>
      <c r="EI62" s="25">
        <v>12.2</v>
      </c>
      <c r="EJ62" s="25">
        <v>2.6</v>
      </c>
    </row>
    <row r="63" spans="2:145" s="9" customFormat="1">
      <c r="B63" s="38"/>
      <c r="E63" s="36"/>
      <c r="F63" s="40" t="s">
        <v>134</v>
      </c>
      <c r="G63" s="39">
        <v>14755</v>
      </c>
      <c r="H63" s="39">
        <v>104</v>
      </c>
      <c r="I63" s="39">
        <v>81</v>
      </c>
      <c r="J63" s="39">
        <v>109</v>
      </c>
      <c r="K63" s="39">
        <v>102</v>
      </c>
      <c r="L63" s="39">
        <v>100</v>
      </c>
      <c r="M63" s="39">
        <v>104</v>
      </c>
      <c r="N63" s="39">
        <v>117</v>
      </c>
      <c r="O63" s="39">
        <v>112</v>
      </c>
      <c r="P63" s="39">
        <v>109</v>
      </c>
      <c r="Q63" s="39">
        <v>120</v>
      </c>
      <c r="R63" s="39">
        <v>104</v>
      </c>
      <c r="S63" s="39">
        <v>127</v>
      </c>
      <c r="T63" s="39">
        <v>104</v>
      </c>
      <c r="U63" s="39">
        <v>114</v>
      </c>
      <c r="V63" s="39">
        <v>138</v>
      </c>
      <c r="W63" s="39">
        <v>135</v>
      </c>
      <c r="X63" s="39">
        <v>163</v>
      </c>
      <c r="Y63" s="39">
        <v>165</v>
      </c>
      <c r="Z63" s="39">
        <v>125</v>
      </c>
      <c r="AA63" s="39">
        <v>78</v>
      </c>
      <c r="AB63" s="39">
        <v>57</v>
      </c>
      <c r="AC63" s="39">
        <v>73</v>
      </c>
      <c r="AD63" s="39">
        <v>97</v>
      </c>
      <c r="AE63" s="39">
        <v>105</v>
      </c>
      <c r="AF63" s="39">
        <v>111</v>
      </c>
      <c r="AG63" s="39">
        <v>91</v>
      </c>
      <c r="AH63" s="39">
        <v>124</v>
      </c>
      <c r="AI63" s="39">
        <v>136</v>
      </c>
      <c r="AJ63" s="39">
        <v>129</v>
      </c>
      <c r="AK63" s="39">
        <v>143</v>
      </c>
      <c r="AL63" s="39">
        <v>157</v>
      </c>
      <c r="AM63" s="39">
        <v>145</v>
      </c>
      <c r="AN63" s="39">
        <v>161</v>
      </c>
      <c r="AO63" s="39">
        <v>122</v>
      </c>
      <c r="AP63" s="39">
        <v>144</v>
      </c>
      <c r="AQ63" s="39">
        <v>120</v>
      </c>
      <c r="AR63" s="39">
        <v>139</v>
      </c>
      <c r="AS63" s="39">
        <v>123</v>
      </c>
      <c r="AT63" s="39">
        <v>129</v>
      </c>
      <c r="AU63" s="39">
        <v>120</v>
      </c>
      <c r="AV63" s="39">
        <v>129</v>
      </c>
      <c r="AW63" s="39">
        <v>154</v>
      </c>
      <c r="AX63" s="39">
        <v>155</v>
      </c>
      <c r="AY63" s="39">
        <v>144</v>
      </c>
      <c r="AZ63" s="39">
        <v>141</v>
      </c>
      <c r="BA63" s="39">
        <v>164</v>
      </c>
      <c r="BB63" s="39">
        <v>171</v>
      </c>
      <c r="BC63" s="39">
        <v>183</v>
      </c>
      <c r="BD63" s="39">
        <v>156</v>
      </c>
      <c r="BE63" s="39">
        <v>167</v>
      </c>
      <c r="BF63" s="39">
        <v>181</v>
      </c>
      <c r="BG63" s="39">
        <v>202</v>
      </c>
      <c r="BH63" s="39">
        <v>188</v>
      </c>
      <c r="BI63" s="39">
        <v>215</v>
      </c>
      <c r="BJ63" s="39">
        <v>214</v>
      </c>
      <c r="BK63" s="39">
        <v>245</v>
      </c>
      <c r="BL63" s="39">
        <v>268</v>
      </c>
      <c r="BM63" s="39">
        <v>244</v>
      </c>
      <c r="BN63" s="39">
        <v>224</v>
      </c>
      <c r="BO63" s="39">
        <v>125</v>
      </c>
      <c r="BP63" s="39">
        <v>160</v>
      </c>
      <c r="BQ63" s="39">
        <v>218</v>
      </c>
      <c r="BR63" s="39">
        <v>180</v>
      </c>
      <c r="BS63" s="39">
        <v>202</v>
      </c>
      <c r="BT63" s="39">
        <v>209</v>
      </c>
      <c r="BU63" s="39">
        <v>179</v>
      </c>
      <c r="BV63" s="39">
        <v>182</v>
      </c>
      <c r="BW63" s="39">
        <v>195</v>
      </c>
      <c r="BX63" s="39">
        <v>218</v>
      </c>
      <c r="BY63" s="39">
        <v>255</v>
      </c>
      <c r="BZ63" s="39">
        <v>243</v>
      </c>
      <c r="CA63" s="39">
        <v>238</v>
      </c>
      <c r="CB63" s="39">
        <v>253</v>
      </c>
      <c r="CC63" s="39">
        <v>274</v>
      </c>
      <c r="CD63" s="39">
        <v>246</v>
      </c>
      <c r="CE63" s="39">
        <v>268</v>
      </c>
      <c r="CF63" s="39">
        <v>255</v>
      </c>
      <c r="CG63" s="39">
        <v>240</v>
      </c>
      <c r="CH63" s="39">
        <v>251</v>
      </c>
      <c r="CI63" s="39">
        <v>235</v>
      </c>
      <c r="CJ63" s="39">
        <v>201</v>
      </c>
      <c r="CK63" s="39">
        <v>201</v>
      </c>
      <c r="CL63" s="39">
        <v>174</v>
      </c>
      <c r="CM63" s="39">
        <v>208</v>
      </c>
      <c r="CN63" s="39">
        <v>155</v>
      </c>
      <c r="CO63" s="39">
        <v>153</v>
      </c>
      <c r="CP63" s="39">
        <v>102</v>
      </c>
      <c r="CQ63" s="39">
        <v>94</v>
      </c>
      <c r="CR63" s="39">
        <v>111</v>
      </c>
      <c r="CS63" s="39">
        <v>98</v>
      </c>
      <c r="CT63" s="39">
        <v>61</v>
      </c>
      <c r="CU63" s="39">
        <v>63</v>
      </c>
      <c r="CV63" s="39">
        <v>51</v>
      </c>
      <c r="CW63" s="39">
        <v>41</v>
      </c>
      <c r="CX63" s="39">
        <v>31</v>
      </c>
      <c r="CY63" s="39">
        <v>31</v>
      </c>
      <c r="CZ63" s="39">
        <v>16</v>
      </c>
      <c r="DA63" s="39">
        <v>15</v>
      </c>
      <c r="DB63" s="39">
        <v>17</v>
      </c>
      <c r="DC63" s="39">
        <v>10</v>
      </c>
      <c r="DD63" s="39">
        <v>14</v>
      </c>
      <c r="DE63" s="39" t="s">
        <v>188</v>
      </c>
      <c r="DF63" s="39">
        <v>496</v>
      </c>
      <c r="DG63" s="39">
        <v>562</v>
      </c>
      <c r="DH63" s="39">
        <v>587</v>
      </c>
      <c r="DI63" s="39">
        <v>666</v>
      </c>
      <c r="DJ63" s="39">
        <v>443</v>
      </c>
      <c r="DK63" s="39">
        <v>623</v>
      </c>
      <c r="DL63" s="39">
        <v>729</v>
      </c>
      <c r="DM63" s="39">
        <v>631</v>
      </c>
      <c r="DN63" s="39">
        <v>723</v>
      </c>
      <c r="DO63" s="39">
        <v>841</v>
      </c>
      <c r="DP63" s="39">
        <v>1000</v>
      </c>
      <c r="DQ63" s="39">
        <v>1106</v>
      </c>
      <c r="DR63" s="39">
        <v>969</v>
      </c>
      <c r="DS63" s="39">
        <v>1029</v>
      </c>
      <c r="DT63" s="39">
        <v>1254</v>
      </c>
      <c r="DU63" s="39">
        <v>1249</v>
      </c>
      <c r="DV63" s="39">
        <v>939</v>
      </c>
      <c r="DW63" s="39">
        <v>558</v>
      </c>
      <c r="DX63" s="39">
        <v>247</v>
      </c>
      <c r="DY63" s="39">
        <v>89</v>
      </c>
      <c r="DZ63" s="39">
        <v>14</v>
      </c>
      <c r="EA63" s="39">
        <v>1645</v>
      </c>
      <c r="EB63" s="39">
        <v>7731</v>
      </c>
      <c r="EC63" s="39">
        <v>5379</v>
      </c>
      <c r="ED63" s="39">
        <v>3096</v>
      </c>
      <c r="EE63" s="39">
        <v>908</v>
      </c>
      <c r="EF63" s="25">
        <v>11.1</v>
      </c>
      <c r="EG63" s="25">
        <v>52.4</v>
      </c>
      <c r="EH63" s="25">
        <v>36.5</v>
      </c>
      <c r="EI63" s="25">
        <v>21</v>
      </c>
      <c r="EJ63" s="25">
        <v>6.2</v>
      </c>
    </row>
    <row r="64" spans="2:145" s="9" customFormat="1">
      <c r="B64" s="38"/>
      <c r="C64" s="9">
        <v>22</v>
      </c>
      <c r="D64" s="9" t="s">
        <v>187</v>
      </c>
      <c r="E64" s="36">
        <v>2010</v>
      </c>
      <c r="F64" s="40" t="s">
        <v>184</v>
      </c>
      <c r="G64" s="39">
        <v>25697</v>
      </c>
      <c r="H64" s="39">
        <v>178</v>
      </c>
      <c r="I64" s="39">
        <v>161</v>
      </c>
      <c r="J64" s="39">
        <v>150</v>
      </c>
      <c r="K64" s="39">
        <v>198</v>
      </c>
      <c r="L64" s="39">
        <v>211</v>
      </c>
      <c r="M64" s="39">
        <v>183</v>
      </c>
      <c r="N64" s="39">
        <v>193</v>
      </c>
      <c r="O64" s="39">
        <v>203</v>
      </c>
      <c r="P64" s="39">
        <v>210</v>
      </c>
      <c r="Q64" s="39">
        <v>217</v>
      </c>
      <c r="R64" s="39">
        <v>215</v>
      </c>
      <c r="S64" s="39">
        <v>223</v>
      </c>
      <c r="T64" s="39">
        <v>209</v>
      </c>
      <c r="U64" s="39">
        <v>222</v>
      </c>
      <c r="V64" s="39">
        <v>226</v>
      </c>
      <c r="W64" s="39">
        <v>268</v>
      </c>
      <c r="X64" s="39">
        <v>307</v>
      </c>
      <c r="Y64" s="39">
        <v>288</v>
      </c>
      <c r="Z64" s="39">
        <v>205</v>
      </c>
      <c r="AA64" s="39">
        <v>147</v>
      </c>
      <c r="AB64" s="39">
        <v>113</v>
      </c>
      <c r="AC64" s="39">
        <v>105</v>
      </c>
      <c r="AD64" s="39">
        <v>152</v>
      </c>
      <c r="AE64" s="39">
        <v>158</v>
      </c>
      <c r="AF64" s="39">
        <v>186</v>
      </c>
      <c r="AG64" s="39">
        <v>178</v>
      </c>
      <c r="AH64" s="39">
        <v>209</v>
      </c>
      <c r="AI64" s="39">
        <v>208</v>
      </c>
      <c r="AJ64" s="39">
        <v>219</v>
      </c>
      <c r="AK64" s="39">
        <v>215</v>
      </c>
      <c r="AL64" s="39">
        <v>190</v>
      </c>
      <c r="AM64" s="39">
        <v>245</v>
      </c>
      <c r="AN64" s="39">
        <v>285</v>
      </c>
      <c r="AO64" s="39">
        <v>267</v>
      </c>
      <c r="AP64" s="39">
        <v>278</v>
      </c>
      <c r="AQ64" s="39">
        <v>320</v>
      </c>
      <c r="AR64" s="39">
        <v>291</v>
      </c>
      <c r="AS64" s="39">
        <v>297</v>
      </c>
      <c r="AT64" s="39">
        <v>245</v>
      </c>
      <c r="AU64" s="39">
        <v>264</v>
      </c>
      <c r="AV64" s="39">
        <v>233</v>
      </c>
      <c r="AW64" s="39">
        <v>255</v>
      </c>
      <c r="AX64" s="39">
        <v>235</v>
      </c>
      <c r="AY64" s="39">
        <v>238</v>
      </c>
      <c r="AZ64" s="39">
        <v>228</v>
      </c>
      <c r="BA64" s="39">
        <v>265</v>
      </c>
      <c r="BB64" s="39">
        <v>268</v>
      </c>
      <c r="BC64" s="39">
        <v>285</v>
      </c>
      <c r="BD64" s="39">
        <v>295</v>
      </c>
      <c r="BE64" s="39">
        <v>272</v>
      </c>
      <c r="BF64" s="39">
        <v>300</v>
      </c>
      <c r="BG64" s="39">
        <v>334</v>
      </c>
      <c r="BH64" s="39">
        <v>366</v>
      </c>
      <c r="BI64" s="39">
        <v>302</v>
      </c>
      <c r="BJ64" s="39">
        <v>341</v>
      </c>
      <c r="BK64" s="39">
        <v>380</v>
      </c>
      <c r="BL64" s="39">
        <v>367</v>
      </c>
      <c r="BM64" s="39">
        <v>397</v>
      </c>
      <c r="BN64" s="39">
        <v>424</v>
      </c>
      <c r="BO64" s="39">
        <v>431</v>
      </c>
      <c r="BP64" s="39">
        <v>491</v>
      </c>
      <c r="BQ64" s="39">
        <v>541</v>
      </c>
      <c r="BR64" s="39">
        <v>523</v>
      </c>
      <c r="BS64" s="39">
        <v>471</v>
      </c>
      <c r="BT64" s="39">
        <v>275</v>
      </c>
      <c r="BU64" s="39">
        <v>336</v>
      </c>
      <c r="BV64" s="39">
        <v>380</v>
      </c>
      <c r="BW64" s="39">
        <v>332</v>
      </c>
      <c r="BX64" s="39">
        <v>363</v>
      </c>
      <c r="BY64" s="39">
        <v>357</v>
      </c>
      <c r="BZ64" s="39">
        <v>325</v>
      </c>
      <c r="CA64" s="39">
        <v>301</v>
      </c>
      <c r="CB64" s="39">
        <v>338</v>
      </c>
      <c r="CC64" s="39">
        <v>351</v>
      </c>
      <c r="CD64" s="39">
        <v>411</v>
      </c>
      <c r="CE64" s="39">
        <v>386</v>
      </c>
      <c r="CF64" s="39">
        <v>356</v>
      </c>
      <c r="CG64" s="39">
        <v>389</v>
      </c>
      <c r="CH64" s="39">
        <v>406</v>
      </c>
      <c r="CI64" s="39">
        <v>345</v>
      </c>
      <c r="CJ64" s="39">
        <v>344</v>
      </c>
      <c r="CK64" s="39">
        <v>328</v>
      </c>
      <c r="CL64" s="39">
        <v>329</v>
      </c>
      <c r="CM64" s="39">
        <v>305</v>
      </c>
      <c r="CN64" s="39">
        <v>277</v>
      </c>
      <c r="CO64" s="39">
        <v>246</v>
      </c>
      <c r="CP64" s="39">
        <v>221</v>
      </c>
      <c r="CQ64" s="39">
        <v>171</v>
      </c>
      <c r="CR64" s="39">
        <v>193</v>
      </c>
      <c r="CS64" s="39">
        <v>165</v>
      </c>
      <c r="CT64" s="39">
        <v>127</v>
      </c>
      <c r="CU64" s="39">
        <v>95</v>
      </c>
      <c r="CV64" s="39">
        <v>78</v>
      </c>
      <c r="CW64" s="39">
        <v>70</v>
      </c>
      <c r="CX64" s="39">
        <v>58</v>
      </c>
      <c r="CY64" s="39">
        <v>35</v>
      </c>
      <c r="CZ64" s="39">
        <v>28</v>
      </c>
      <c r="DA64" s="39">
        <v>24</v>
      </c>
      <c r="DB64" s="39">
        <v>17</v>
      </c>
      <c r="DC64" s="39">
        <v>14</v>
      </c>
      <c r="DD64" s="39">
        <v>20</v>
      </c>
      <c r="DE64" s="39">
        <v>20</v>
      </c>
      <c r="DF64" s="39">
        <v>898</v>
      </c>
      <c r="DG64" s="39">
        <v>1006</v>
      </c>
      <c r="DH64" s="39">
        <v>1095</v>
      </c>
      <c r="DI64" s="39">
        <v>1215</v>
      </c>
      <c r="DJ64" s="39">
        <v>714</v>
      </c>
      <c r="DK64" s="39">
        <v>1029</v>
      </c>
      <c r="DL64" s="39">
        <v>1265</v>
      </c>
      <c r="DM64" s="39">
        <v>1417</v>
      </c>
      <c r="DN64" s="39">
        <v>1189</v>
      </c>
      <c r="DO64" s="39">
        <v>1385</v>
      </c>
      <c r="DP64" s="39">
        <v>1643</v>
      </c>
      <c r="DQ64" s="39">
        <v>1999</v>
      </c>
      <c r="DR64" s="39">
        <v>2301</v>
      </c>
      <c r="DS64" s="39">
        <v>1768</v>
      </c>
      <c r="DT64" s="39">
        <v>1726</v>
      </c>
      <c r="DU64" s="39">
        <v>1882</v>
      </c>
      <c r="DV64" s="39">
        <v>1583</v>
      </c>
      <c r="DW64" s="39">
        <v>996</v>
      </c>
      <c r="DX64" s="39">
        <v>428</v>
      </c>
      <c r="DY64" s="39">
        <v>118</v>
      </c>
      <c r="DZ64" s="39">
        <v>20</v>
      </c>
      <c r="EA64" s="39">
        <v>2999</v>
      </c>
      <c r="EB64" s="39">
        <v>14157</v>
      </c>
      <c r="EC64" s="39">
        <v>8521</v>
      </c>
      <c r="ED64" s="39">
        <v>5027</v>
      </c>
      <c r="EE64" s="39">
        <v>1562</v>
      </c>
      <c r="EF64" s="25">
        <v>11.679713362199999</v>
      </c>
      <c r="EG64" s="25">
        <v>55.134945671200001</v>
      </c>
      <c r="EH64" s="25">
        <v>33.185340966600002</v>
      </c>
      <c r="EI64" s="25">
        <v>19.577832301299999</v>
      </c>
      <c r="EJ64" s="25">
        <v>6.0832651789999996</v>
      </c>
      <c r="EL64" s="41"/>
      <c r="EM64" s="41"/>
      <c r="EN64" s="41"/>
      <c r="EO64" s="41"/>
    </row>
    <row r="65" spans="2:140" s="9" customFormat="1">
      <c r="B65" s="38"/>
      <c r="E65" s="36"/>
      <c r="F65" s="40" t="s">
        <v>159</v>
      </c>
      <c r="G65" s="39">
        <v>11916</v>
      </c>
      <c r="H65" s="39">
        <v>87</v>
      </c>
      <c r="I65" s="39">
        <v>85</v>
      </c>
      <c r="J65" s="39">
        <v>75</v>
      </c>
      <c r="K65" s="39">
        <v>112</v>
      </c>
      <c r="L65" s="39">
        <v>102</v>
      </c>
      <c r="M65" s="39">
        <v>90</v>
      </c>
      <c r="N65" s="39">
        <v>113</v>
      </c>
      <c r="O65" s="39">
        <v>90</v>
      </c>
      <c r="P65" s="39">
        <v>106</v>
      </c>
      <c r="Q65" s="39">
        <v>116</v>
      </c>
      <c r="R65" s="39">
        <v>110</v>
      </c>
      <c r="S65" s="39">
        <v>106</v>
      </c>
      <c r="T65" s="39">
        <v>104</v>
      </c>
      <c r="U65" s="39">
        <v>114</v>
      </c>
      <c r="V65" s="39">
        <v>110</v>
      </c>
      <c r="W65" s="39">
        <v>158</v>
      </c>
      <c r="X65" s="39">
        <v>175</v>
      </c>
      <c r="Y65" s="39">
        <v>173</v>
      </c>
      <c r="Z65" s="39">
        <v>131</v>
      </c>
      <c r="AA65" s="39">
        <v>98</v>
      </c>
      <c r="AB65" s="39">
        <v>65</v>
      </c>
      <c r="AC65" s="39">
        <v>42</v>
      </c>
      <c r="AD65" s="39">
        <v>77</v>
      </c>
      <c r="AE65" s="39">
        <v>68</v>
      </c>
      <c r="AF65" s="39">
        <v>75</v>
      </c>
      <c r="AG65" s="39">
        <v>77</v>
      </c>
      <c r="AH65" s="39">
        <v>96</v>
      </c>
      <c r="AI65" s="39">
        <v>103</v>
      </c>
      <c r="AJ65" s="39">
        <v>102</v>
      </c>
      <c r="AK65" s="39">
        <v>102</v>
      </c>
      <c r="AL65" s="39">
        <v>106</v>
      </c>
      <c r="AM65" s="39">
        <v>111</v>
      </c>
      <c r="AN65" s="39">
        <v>149</v>
      </c>
      <c r="AO65" s="39">
        <v>152</v>
      </c>
      <c r="AP65" s="39">
        <v>141</v>
      </c>
      <c r="AQ65" s="39">
        <v>171</v>
      </c>
      <c r="AR65" s="39">
        <v>138</v>
      </c>
      <c r="AS65" s="39">
        <v>152</v>
      </c>
      <c r="AT65" s="39">
        <v>118</v>
      </c>
      <c r="AU65" s="39">
        <v>125</v>
      </c>
      <c r="AV65" s="39">
        <v>107</v>
      </c>
      <c r="AW65" s="39">
        <v>120</v>
      </c>
      <c r="AX65" s="39">
        <v>110</v>
      </c>
      <c r="AY65" s="39">
        <v>111</v>
      </c>
      <c r="AZ65" s="39">
        <v>104</v>
      </c>
      <c r="BA65" s="39">
        <v>138</v>
      </c>
      <c r="BB65" s="39">
        <v>122</v>
      </c>
      <c r="BC65" s="39">
        <v>137</v>
      </c>
      <c r="BD65" s="39">
        <v>158</v>
      </c>
      <c r="BE65" s="39">
        <v>135</v>
      </c>
      <c r="BF65" s="39">
        <v>141</v>
      </c>
      <c r="BG65" s="39">
        <v>169</v>
      </c>
      <c r="BH65" s="39">
        <v>191</v>
      </c>
      <c r="BI65" s="39">
        <v>151</v>
      </c>
      <c r="BJ65" s="39">
        <v>173</v>
      </c>
      <c r="BK65" s="39">
        <v>195</v>
      </c>
      <c r="BL65" s="39">
        <v>174</v>
      </c>
      <c r="BM65" s="39">
        <v>215</v>
      </c>
      <c r="BN65" s="39">
        <v>193</v>
      </c>
      <c r="BO65" s="39">
        <v>223</v>
      </c>
      <c r="BP65" s="39">
        <v>235</v>
      </c>
      <c r="BQ65" s="39">
        <v>265</v>
      </c>
      <c r="BR65" s="39">
        <v>277</v>
      </c>
      <c r="BS65" s="39">
        <v>243</v>
      </c>
      <c r="BT65" s="39">
        <v>154</v>
      </c>
      <c r="BU65" s="39">
        <v>174</v>
      </c>
      <c r="BV65" s="39">
        <v>174</v>
      </c>
      <c r="BW65" s="39">
        <v>153</v>
      </c>
      <c r="BX65" s="39">
        <v>169</v>
      </c>
      <c r="BY65" s="39">
        <v>157</v>
      </c>
      <c r="BZ65" s="39">
        <v>150</v>
      </c>
      <c r="CA65" s="39">
        <v>132</v>
      </c>
      <c r="CB65" s="39">
        <v>147</v>
      </c>
      <c r="CC65" s="39">
        <v>140</v>
      </c>
      <c r="CD65" s="39">
        <v>173</v>
      </c>
      <c r="CE65" s="39">
        <v>165</v>
      </c>
      <c r="CF65" s="39">
        <v>128</v>
      </c>
      <c r="CG65" s="39">
        <v>138</v>
      </c>
      <c r="CH65" s="39">
        <v>166</v>
      </c>
      <c r="CI65" s="39">
        <v>128</v>
      </c>
      <c r="CJ65" s="39">
        <v>107</v>
      </c>
      <c r="CK65" s="39">
        <v>107</v>
      </c>
      <c r="CL65" s="39">
        <v>124</v>
      </c>
      <c r="CM65" s="39">
        <v>99</v>
      </c>
      <c r="CN65" s="39">
        <v>92</v>
      </c>
      <c r="CO65" s="39">
        <v>86</v>
      </c>
      <c r="CP65" s="39">
        <v>61</v>
      </c>
      <c r="CQ65" s="39">
        <v>51</v>
      </c>
      <c r="CR65" s="39">
        <v>42</v>
      </c>
      <c r="CS65" s="39">
        <v>46</v>
      </c>
      <c r="CT65" s="39">
        <v>31</v>
      </c>
      <c r="CU65" s="39">
        <v>28</v>
      </c>
      <c r="CV65" s="39">
        <v>18</v>
      </c>
      <c r="CW65" s="39">
        <v>9</v>
      </c>
      <c r="CX65" s="39">
        <v>7</v>
      </c>
      <c r="CY65" s="39">
        <v>11</v>
      </c>
      <c r="CZ65" s="39">
        <v>3</v>
      </c>
      <c r="DA65" s="39">
        <v>7</v>
      </c>
      <c r="DB65" s="39">
        <v>7</v>
      </c>
      <c r="DC65" s="39">
        <v>3</v>
      </c>
      <c r="DD65" s="39">
        <v>4</v>
      </c>
      <c r="DE65" s="39">
        <v>13</v>
      </c>
      <c r="DF65" s="39">
        <v>461</v>
      </c>
      <c r="DG65" s="39">
        <v>515</v>
      </c>
      <c r="DH65" s="39">
        <v>544</v>
      </c>
      <c r="DI65" s="39">
        <v>735</v>
      </c>
      <c r="DJ65" s="39">
        <v>327</v>
      </c>
      <c r="DK65" s="39">
        <v>480</v>
      </c>
      <c r="DL65" s="39">
        <v>659</v>
      </c>
      <c r="DM65" s="39">
        <v>704</v>
      </c>
      <c r="DN65" s="39">
        <v>552</v>
      </c>
      <c r="DO65" s="39">
        <v>690</v>
      </c>
      <c r="DP65" s="39">
        <v>825</v>
      </c>
      <c r="DQ65" s="39">
        <v>1000</v>
      </c>
      <c r="DR65" s="39">
        <v>1174</v>
      </c>
      <c r="DS65" s="39">
        <v>827</v>
      </c>
      <c r="DT65" s="39">
        <v>742</v>
      </c>
      <c r="DU65" s="39">
        <v>725</v>
      </c>
      <c r="DV65" s="39">
        <v>529</v>
      </c>
      <c r="DW65" s="39">
        <v>286</v>
      </c>
      <c r="DX65" s="39">
        <v>93</v>
      </c>
      <c r="DY65" s="39">
        <v>31</v>
      </c>
      <c r="DZ65" s="39">
        <v>4</v>
      </c>
      <c r="EA65" s="39">
        <v>1520</v>
      </c>
      <c r="EB65" s="39">
        <v>7146</v>
      </c>
      <c r="EC65" s="39">
        <v>3237</v>
      </c>
      <c r="ED65" s="39">
        <v>1668</v>
      </c>
      <c r="EE65" s="39">
        <v>414</v>
      </c>
      <c r="EF65" s="25">
        <v>12.769889943700001</v>
      </c>
      <c r="EG65" s="25">
        <v>60.035285222200002</v>
      </c>
      <c r="EH65" s="25">
        <v>27.1948248341</v>
      </c>
      <c r="EI65" s="25">
        <v>14.0132739645</v>
      </c>
      <c r="EJ65" s="25">
        <v>3.4781147610000001</v>
      </c>
    </row>
    <row r="66" spans="2:140" s="9" customFormat="1">
      <c r="B66" s="38"/>
      <c r="E66" s="36"/>
      <c r="F66" s="40" t="s">
        <v>134</v>
      </c>
      <c r="G66" s="39">
        <v>13781</v>
      </c>
      <c r="H66" s="39">
        <v>91</v>
      </c>
      <c r="I66" s="39">
        <v>76</v>
      </c>
      <c r="J66" s="39">
        <v>75</v>
      </c>
      <c r="K66" s="39">
        <v>86</v>
      </c>
      <c r="L66" s="39">
        <v>109</v>
      </c>
      <c r="M66" s="39">
        <v>93</v>
      </c>
      <c r="N66" s="39">
        <v>80</v>
      </c>
      <c r="O66" s="39">
        <v>113</v>
      </c>
      <c r="P66" s="39">
        <v>104</v>
      </c>
      <c r="Q66" s="39">
        <v>101</v>
      </c>
      <c r="R66" s="39">
        <v>105</v>
      </c>
      <c r="S66" s="39">
        <v>117</v>
      </c>
      <c r="T66" s="39">
        <v>105</v>
      </c>
      <c r="U66" s="39">
        <v>108</v>
      </c>
      <c r="V66" s="39">
        <v>116</v>
      </c>
      <c r="W66" s="39">
        <v>110</v>
      </c>
      <c r="X66" s="39">
        <v>132</v>
      </c>
      <c r="Y66" s="39">
        <v>115</v>
      </c>
      <c r="Z66" s="39">
        <v>74</v>
      </c>
      <c r="AA66" s="39">
        <v>49</v>
      </c>
      <c r="AB66" s="39">
        <v>48</v>
      </c>
      <c r="AC66" s="39">
        <v>63</v>
      </c>
      <c r="AD66" s="39">
        <v>75</v>
      </c>
      <c r="AE66" s="39">
        <v>90</v>
      </c>
      <c r="AF66" s="39">
        <v>111</v>
      </c>
      <c r="AG66" s="39">
        <v>101</v>
      </c>
      <c r="AH66" s="39">
        <v>113</v>
      </c>
      <c r="AI66" s="39">
        <v>105</v>
      </c>
      <c r="AJ66" s="39">
        <v>117</v>
      </c>
      <c r="AK66" s="39">
        <v>113</v>
      </c>
      <c r="AL66" s="39">
        <v>84</v>
      </c>
      <c r="AM66" s="39">
        <v>134</v>
      </c>
      <c r="AN66" s="39">
        <v>136</v>
      </c>
      <c r="AO66" s="39">
        <v>115</v>
      </c>
      <c r="AP66" s="39">
        <v>137</v>
      </c>
      <c r="AQ66" s="39">
        <v>149</v>
      </c>
      <c r="AR66" s="39">
        <v>153</v>
      </c>
      <c r="AS66" s="39">
        <v>145</v>
      </c>
      <c r="AT66" s="39">
        <v>127</v>
      </c>
      <c r="AU66" s="39">
        <v>139</v>
      </c>
      <c r="AV66" s="39">
        <v>126</v>
      </c>
      <c r="AW66" s="39">
        <v>135</v>
      </c>
      <c r="AX66" s="39">
        <v>125</v>
      </c>
      <c r="AY66" s="39">
        <v>127</v>
      </c>
      <c r="AZ66" s="39">
        <v>124</v>
      </c>
      <c r="BA66" s="39">
        <v>127</v>
      </c>
      <c r="BB66" s="39">
        <v>146</v>
      </c>
      <c r="BC66" s="39">
        <v>148</v>
      </c>
      <c r="BD66" s="39">
        <v>137</v>
      </c>
      <c r="BE66" s="39">
        <v>137</v>
      </c>
      <c r="BF66" s="39">
        <v>159</v>
      </c>
      <c r="BG66" s="39">
        <v>165</v>
      </c>
      <c r="BH66" s="39">
        <v>175</v>
      </c>
      <c r="BI66" s="39">
        <v>151</v>
      </c>
      <c r="BJ66" s="39">
        <v>168</v>
      </c>
      <c r="BK66" s="39">
        <v>185</v>
      </c>
      <c r="BL66" s="39">
        <v>193</v>
      </c>
      <c r="BM66" s="39">
        <v>182</v>
      </c>
      <c r="BN66" s="39">
        <v>231</v>
      </c>
      <c r="BO66" s="39">
        <v>208</v>
      </c>
      <c r="BP66" s="39">
        <v>256</v>
      </c>
      <c r="BQ66" s="39">
        <v>276</v>
      </c>
      <c r="BR66" s="39">
        <v>246</v>
      </c>
      <c r="BS66" s="39">
        <v>228</v>
      </c>
      <c r="BT66" s="39">
        <v>121</v>
      </c>
      <c r="BU66" s="39">
        <v>162</v>
      </c>
      <c r="BV66" s="39">
        <v>206</v>
      </c>
      <c r="BW66" s="39">
        <v>179</v>
      </c>
      <c r="BX66" s="39">
        <v>194</v>
      </c>
      <c r="BY66" s="39">
        <v>200</v>
      </c>
      <c r="BZ66" s="39">
        <v>175</v>
      </c>
      <c r="CA66" s="39">
        <v>169</v>
      </c>
      <c r="CB66" s="39">
        <v>191</v>
      </c>
      <c r="CC66" s="39">
        <v>211</v>
      </c>
      <c r="CD66" s="39">
        <v>238</v>
      </c>
      <c r="CE66" s="39">
        <v>221</v>
      </c>
      <c r="CF66" s="39">
        <v>228</v>
      </c>
      <c r="CG66" s="39">
        <v>251</v>
      </c>
      <c r="CH66" s="39">
        <v>240</v>
      </c>
      <c r="CI66" s="39">
        <v>217</v>
      </c>
      <c r="CJ66" s="39">
        <v>237</v>
      </c>
      <c r="CK66" s="39">
        <v>221</v>
      </c>
      <c r="CL66" s="39">
        <v>205</v>
      </c>
      <c r="CM66" s="39">
        <v>206</v>
      </c>
      <c r="CN66" s="39">
        <v>185</v>
      </c>
      <c r="CO66" s="39">
        <v>160</v>
      </c>
      <c r="CP66" s="39">
        <v>160</v>
      </c>
      <c r="CQ66" s="39">
        <v>120</v>
      </c>
      <c r="CR66" s="39">
        <v>151</v>
      </c>
      <c r="CS66" s="39">
        <v>119</v>
      </c>
      <c r="CT66" s="39">
        <v>96</v>
      </c>
      <c r="CU66" s="39">
        <v>67</v>
      </c>
      <c r="CV66" s="39">
        <v>60</v>
      </c>
      <c r="CW66" s="39">
        <v>61</v>
      </c>
      <c r="CX66" s="39">
        <v>51</v>
      </c>
      <c r="CY66" s="39">
        <v>24</v>
      </c>
      <c r="CZ66" s="39">
        <v>25</v>
      </c>
      <c r="DA66" s="39">
        <v>17</v>
      </c>
      <c r="DB66" s="39">
        <v>10</v>
      </c>
      <c r="DC66" s="39">
        <v>11</v>
      </c>
      <c r="DD66" s="39">
        <v>16</v>
      </c>
      <c r="DE66" s="39">
        <v>7</v>
      </c>
      <c r="DF66" s="39">
        <v>437</v>
      </c>
      <c r="DG66" s="39">
        <v>491</v>
      </c>
      <c r="DH66" s="39">
        <v>551</v>
      </c>
      <c r="DI66" s="39">
        <v>480</v>
      </c>
      <c r="DJ66" s="39">
        <v>387</v>
      </c>
      <c r="DK66" s="39">
        <v>549</v>
      </c>
      <c r="DL66" s="39">
        <v>606</v>
      </c>
      <c r="DM66" s="39">
        <v>713</v>
      </c>
      <c r="DN66" s="39">
        <v>637</v>
      </c>
      <c r="DO66" s="39">
        <v>695</v>
      </c>
      <c r="DP66" s="39">
        <v>818</v>
      </c>
      <c r="DQ66" s="39">
        <v>999</v>
      </c>
      <c r="DR66" s="39">
        <v>1127</v>
      </c>
      <c r="DS66" s="39">
        <v>941</v>
      </c>
      <c r="DT66" s="39">
        <v>984</v>
      </c>
      <c r="DU66" s="39">
        <v>1157</v>
      </c>
      <c r="DV66" s="39">
        <v>1054</v>
      </c>
      <c r="DW66" s="39">
        <v>710</v>
      </c>
      <c r="DX66" s="39">
        <v>335</v>
      </c>
      <c r="DY66" s="39">
        <v>87</v>
      </c>
      <c r="DZ66" s="39">
        <v>16</v>
      </c>
      <c r="EA66" s="39">
        <v>1479</v>
      </c>
      <c r="EB66" s="39">
        <v>7011</v>
      </c>
      <c r="EC66" s="39">
        <v>5284</v>
      </c>
      <c r="ED66" s="39">
        <v>3359</v>
      </c>
      <c r="EE66" s="39">
        <v>1148</v>
      </c>
      <c r="EF66" s="25">
        <v>10.737621605899999</v>
      </c>
      <c r="EG66" s="25">
        <v>50.9002468419</v>
      </c>
      <c r="EH66" s="25">
        <v>38.362131552199997</v>
      </c>
      <c r="EI66" s="25">
        <v>24.386525337599998</v>
      </c>
      <c r="EJ66" s="25">
        <v>8.3345433425</v>
      </c>
    </row>
    <row r="67" spans="2:140" s="9" customFormat="1">
      <c r="B67" s="38"/>
      <c r="C67" s="9">
        <v>27</v>
      </c>
      <c r="D67" s="9" t="s">
        <v>185</v>
      </c>
      <c r="E67" s="36">
        <v>2015</v>
      </c>
      <c r="F67" s="37" t="s">
        <v>184</v>
      </c>
      <c r="G67" s="39">
        <v>24468</v>
      </c>
      <c r="H67" s="39">
        <v>162</v>
      </c>
      <c r="I67" s="39">
        <v>192</v>
      </c>
      <c r="J67" s="39">
        <v>160</v>
      </c>
      <c r="K67" s="39">
        <v>179</v>
      </c>
      <c r="L67" s="39">
        <v>172</v>
      </c>
      <c r="M67" s="39">
        <v>166</v>
      </c>
      <c r="N67" s="39">
        <v>161</v>
      </c>
      <c r="O67" s="39">
        <v>167</v>
      </c>
      <c r="P67" s="39">
        <v>198</v>
      </c>
      <c r="Q67" s="39">
        <v>206</v>
      </c>
      <c r="R67" s="39">
        <v>183</v>
      </c>
      <c r="S67" s="39">
        <v>190</v>
      </c>
      <c r="T67" s="39">
        <v>203</v>
      </c>
      <c r="U67" s="39">
        <v>208</v>
      </c>
      <c r="V67" s="39">
        <v>213</v>
      </c>
      <c r="W67" s="39">
        <v>269</v>
      </c>
      <c r="X67" s="39">
        <v>346</v>
      </c>
      <c r="Y67" s="39">
        <v>302</v>
      </c>
      <c r="Z67" s="39">
        <v>216</v>
      </c>
      <c r="AA67" s="39">
        <v>123</v>
      </c>
      <c r="AB67" s="39">
        <v>126</v>
      </c>
      <c r="AC67" s="39">
        <v>106</v>
      </c>
      <c r="AD67" s="39">
        <v>128</v>
      </c>
      <c r="AE67" s="39">
        <v>125</v>
      </c>
      <c r="AF67" s="39">
        <v>153</v>
      </c>
      <c r="AG67" s="39">
        <v>160</v>
      </c>
      <c r="AH67" s="39">
        <v>139</v>
      </c>
      <c r="AI67" s="39">
        <v>184</v>
      </c>
      <c r="AJ67" s="39">
        <v>182</v>
      </c>
      <c r="AK67" s="39">
        <v>193</v>
      </c>
      <c r="AL67" s="39">
        <v>213</v>
      </c>
      <c r="AM67" s="39">
        <v>233</v>
      </c>
      <c r="AN67" s="39">
        <v>214</v>
      </c>
      <c r="AO67" s="39">
        <v>229</v>
      </c>
      <c r="AP67" s="39">
        <v>215</v>
      </c>
      <c r="AQ67" s="39">
        <v>191</v>
      </c>
      <c r="AR67" s="39">
        <v>250</v>
      </c>
      <c r="AS67" s="39">
        <v>276</v>
      </c>
      <c r="AT67" s="39">
        <v>270</v>
      </c>
      <c r="AU67" s="39">
        <v>276</v>
      </c>
      <c r="AV67" s="39">
        <v>321</v>
      </c>
      <c r="AW67" s="39">
        <v>291</v>
      </c>
      <c r="AX67" s="39">
        <v>301</v>
      </c>
      <c r="AY67" s="39">
        <v>243</v>
      </c>
      <c r="AZ67" s="39">
        <v>273</v>
      </c>
      <c r="BA67" s="39">
        <v>233</v>
      </c>
      <c r="BB67" s="39">
        <v>255</v>
      </c>
      <c r="BC67" s="39">
        <v>229</v>
      </c>
      <c r="BD67" s="39">
        <v>245</v>
      </c>
      <c r="BE67" s="39">
        <v>224</v>
      </c>
      <c r="BF67" s="39">
        <v>243</v>
      </c>
      <c r="BG67" s="39">
        <v>274</v>
      </c>
      <c r="BH67" s="39">
        <v>284</v>
      </c>
      <c r="BI67" s="39">
        <v>293</v>
      </c>
      <c r="BJ67" s="39">
        <v>269</v>
      </c>
      <c r="BK67" s="39">
        <v>304</v>
      </c>
      <c r="BL67" s="39">
        <v>340</v>
      </c>
      <c r="BM67" s="39">
        <v>349</v>
      </c>
      <c r="BN67" s="39">
        <v>305</v>
      </c>
      <c r="BO67" s="39">
        <v>344</v>
      </c>
      <c r="BP67" s="39">
        <v>368</v>
      </c>
      <c r="BQ67" s="39">
        <v>371</v>
      </c>
      <c r="BR67" s="39">
        <v>403</v>
      </c>
      <c r="BS67" s="39">
        <v>434</v>
      </c>
      <c r="BT67" s="39">
        <v>430</v>
      </c>
      <c r="BU67" s="39">
        <v>485</v>
      </c>
      <c r="BV67" s="39">
        <v>527</v>
      </c>
      <c r="BW67" s="39">
        <v>511</v>
      </c>
      <c r="BX67" s="39">
        <v>454</v>
      </c>
      <c r="BY67" s="39">
        <v>262</v>
      </c>
      <c r="BZ67" s="39">
        <v>315</v>
      </c>
      <c r="CA67" s="39">
        <v>366</v>
      </c>
      <c r="CB67" s="39">
        <v>315</v>
      </c>
      <c r="CC67" s="39">
        <v>343</v>
      </c>
      <c r="CD67" s="39">
        <v>336</v>
      </c>
      <c r="CE67" s="39">
        <v>311</v>
      </c>
      <c r="CF67" s="39">
        <v>268</v>
      </c>
      <c r="CG67" s="39">
        <v>306</v>
      </c>
      <c r="CH67" s="39">
        <v>323</v>
      </c>
      <c r="CI67" s="39">
        <v>346</v>
      </c>
      <c r="CJ67" s="39">
        <v>328</v>
      </c>
      <c r="CK67" s="39">
        <v>297</v>
      </c>
      <c r="CL67" s="39">
        <v>328</v>
      </c>
      <c r="CM67" s="39">
        <v>322</v>
      </c>
      <c r="CN67" s="39">
        <v>267</v>
      </c>
      <c r="CO67" s="39">
        <v>274</v>
      </c>
      <c r="CP67" s="39">
        <v>266</v>
      </c>
      <c r="CQ67" s="39">
        <v>222</v>
      </c>
      <c r="CR67" s="39">
        <v>214</v>
      </c>
      <c r="CS67" s="39">
        <v>185</v>
      </c>
      <c r="CT67" s="39">
        <v>152</v>
      </c>
      <c r="CU67" s="39">
        <v>133</v>
      </c>
      <c r="CV67" s="39">
        <v>117</v>
      </c>
      <c r="CW67" s="39">
        <v>100</v>
      </c>
      <c r="CX67" s="39">
        <v>71</v>
      </c>
      <c r="CY67" s="39">
        <v>64</v>
      </c>
      <c r="CZ67" s="39">
        <v>43</v>
      </c>
      <c r="DA67" s="39">
        <v>24</v>
      </c>
      <c r="DB67" s="39">
        <v>26</v>
      </c>
      <c r="DC67" s="39">
        <v>15</v>
      </c>
      <c r="DD67" s="39">
        <v>26</v>
      </c>
      <c r="DE67" s="39">
        <v>21</v>
      </c>
      <c r="DF67" s="39">
        <v>865</v>
      </c>
      <c r="DG67" s="39">
        <v>898</v>
      </c>
      <c r="DH67" s="39">
        <v>997</v>
      </c>
      <c r="DI67" s="39">
        <v>1256</v>
      </c>
      <c r="DJ67" s="39">
        <v>638</v>
      </c>
      <c r="DK67" s="39">
        <v>858</v>
      </c>
      <c r="DL67" s="39">
        <v>1104</v>
      </c>
      <c r="DM67" s="39">
        <v>1263</v>
      </c>
      <c r="DN67" s="39">
        <v>1429</v>
      </c>
      <c r="DO67" s="39">
        <v>1186</v>
      </c>
      <c r="DP67" s="39">
        <v>1363</v>
      </c>
      <c r="DQ67" s="39">
        <v>1642</v>
      </c>
      <c r="DR67" s="39">
        <v>2006</v>
      </c>
      <c r="DS67" s="39">
        <v>2239</v>
      </c>
      <c r="DT67" s="39">
        <v>1675</v>
      </c>
      <c r="DU67" s="39">
        <v>1554</v>
      </c>
      <c r="DV67" s="39">
        <v>1542</v>
      </c>
      <c r="DW67" s="39">
        <v>1161</v>
      </c>
      <c r="DX67" s="39">
        <v>573</v>
      </c>
      <c r="DY67" s="39">
        <v>172</v>
      </c>
      <c r="DZ67" s="39">
        <v>26</v>
      </c>
      <c r="EA67" s="39">
        <v>2760</v>
      </c>
      <c r="EB67" s="39">
        <v>12745</v>
      </c>
      <c r="EC67" s="39">
        <v>8942</v>
      </c>
      <c r="ED67" s="39">
        <v>5028</v>
      </c>
      <c r="EE67" s="39">
        <v>1932</v>
      </c>
      <c r="EF67" s="25">
        <v>11.289728801100001</v>
      </c>
      <c r="EG67" s="25">
        <v>52.133186076000001</v>
      </c>
      <c r="EH67" s="25">
        <v>36.577085122900002</v>
      </c>
      <c r="EI67" s="25">
        <v>20.566940728900001</v>
      </c>
      <c r="EJ67" s="25">
        <v>7.9028101607999997</v>
      </c>
    </row>
    <row r="68" spans="2:140" s="9" customFormat="1">
      <c r="B68" s="38"/>
      <c r="E68" s="36"/>
      <c r="F68" s="40" t="s">
        <v>159</v>
      </c>
      <c r="G68" s="39">
        <v>11397</v>
      </c>
      <c r="H68" s="39">
        <v>80</v>
      </c>
      <c r="I68" s="39">
        <v>97</v>
      </c>
      <c r="J68" s="39">
        <v>86</v>
      </c>
      <c r="K68" s="39">
        <v>94</v>
      </c>
      <c r="L68" s="39">
        <v>69</v>
      </c>
      <c r="M68" s="39">
        <v>81</v>
      </c>
      <c r="N68" s="39">
        <v>87</v>
      </c>
      <c r="O68" s="39">
        <v>87</v>
      </c>
      <c r="P68" s="39">
        <v>110</v>
      </c>
      <c r="Q68" s="39">
        <v>98</v>
      </c>
      <c r="R68" s="39">
        <v>95</v>
      </c>
      <c r="S68" s="39">
        <v>106</v>
      </c>
      <c r="T68" s="39">
        <v>92</v>
      </c>
      <c r="U68" s="39">
        <v>107</v>
      </c>
      <c r="V68" s="39">
        <v>118</v>
      </c>
      <c r="W68" s="39">
        <v>152</v>
      </c>
      <c r="X68" s="39">
        <v>197</v>
      </c>
      <c r="Y68" s="39">
        <v>176</v>
      </c>
      <c r="Z68" s="39">
        <v>129</v>
      </c>
      <c r="AA68" s="39">
        <v>80</v>
      </c>
      <c r="AB68" s="39">
        <v>81</v>
      </c>
      <c r="AC68" s="39">
        <v>54</v>
      </c>
      <c r="AD68" s="39">
        <v>59</v>
      </c>
      <c r="AE68" s="39">
        <v>62</v>
      </c>
      <c r="AF68" s="39">
        <v>77</v>
      </c>
      <c r="AG68" s="39">
        <v>88</v>
      </c>
      <c r="AH68" s="39">
        <v>68</v>
      </c>
      <c r="AI68" s="39">
        <v>93</v>
      </c>
      <c r="AJ68" s="39">
        <v>83</v>
      </c>
      <c r="AK68" s="39">
        <v>89</v>
      </c>
      <c r="AL68" s="39">
        <v>106</v>
      </c>
      <c r="AM68" s="39">
        <v>103</v>
      </c>
      <c r="AN68" s="39">
        <v>103</v>
      </c>
      <c r="AO68" s="39">
        <v>111</v>
      </c>
      <c r="AP68" s="39">
        <v>100</v>
      </c>
      <c r="AQ68" s="39">
        <v>102</v>
      </c>
      <c r="AR68" s="39">
        <v>118</v>
      </c>
      <c r="AS68" s="39">
        <v>138</v>
      </c>
      <c r="AT68" s="39">
        <v>149</v>
      </c>
      <c r="AU68" s="39">
        <v>140</v>
      </c>
      <c r="AV68" s="39">
        <v>169</v>
      </c>
      <c r="AW68" s="39">
        <v>147</v>
      </c>
      <c r="AX68" s="39">
        <v>151</v>
      </c>
      <c r="AY68" s="39">
        <v>120</v>
      </c>
      <c r="AZ68" s="39">
        <v>133</v>
      </c>
      <c r="BA68" s="39">
        <v>111</v>
      </c>
      <c r="BB68" s="39">
        <v>116</v>
      </c>
      <c r="BC68" s="39">
        <v>109</v>
      </c>
      <c r="BD68" s="39">
        <v>119</v>
      </c>
      <c r="BE68" s="39">
        <v>103</v>
      </c>
      <c r="BF68" s="39">
        <v>121</v>
      </c>
      <c r="BG68" s="39">
        <v>123</v>
      </c>
      <c r="BH68" s="39">
        <v>139</v>
      </c>
      <c r="BI68" s="39">
        <v>162</v>
      </c>
      <c r="BJ68" s="39">
        <v>136</v>
      </c>
      <c r="BK68" s="39">
        <v>136</v>
      </c>
      <c r="BL68" s="39">
        <v>176</v>
      </c>
      <c r="BM68" s="39">
        <v>173</v>
      </c>
      <c r="BN68" s="39">
        <v>155</v>
      </c>
      <c r="BO68" s="39">
        <v>178</v>
      </c>
      <c r="BP68" s="39">
        <v>186</v>
      </c>
      <c r="BQ68" s="39">
        <v>176</v>
      </c>
      <c r="BR68" s="39">
        <v>214</v>
      </c>
      <c r="BS68" s="39">
        <v>202</v>
      </c>
      <c r="BT68" s="39">
        <v>216</v>
      </c>
      <c r="BU68" s="39">
        <v>236</v>
      </c>
      <c r="BV68" s="39">
        <v>258</v>
      </c>
      <c r="BW68" s="39">
        <v>267</v>
      </c>
      <c r="BX68" s="39">
        <v>241</v>
      </c>
      <c r="BY68" s="39">
        <v>144</v>
      </c>
      <c r="BZ68" s="39">
        <v>156</v>
      </c>
      <c r="CA68" s="39">
        <v>164</v>
      </c>
      <c r="CB68" s="39">
        <v>142</v>
      </c>
      <c r="CC68" s="39">
        <v>156</v>
      </c>
      <c r="CD68" s="39">
        <v>135</v>
      </c>
      <c r="CE68" s="39">
        <v>141</v>
      </c>
      <c r="CF68" s="39">
        <v>114</v>
      </c>
      <c r="CG68" s="39">
        <v>127</v>
      </c>
      <c r="CH68" s="39">
        <v>124</v>
      </c>
      <c r="CI68" s="39">
        <v>131</v>
      </c>
      <c r="CJ68" s="39">
        <v>126</v>
      </c>
      <c r="CK68" s="39">
        <v>97</v>
      </c>
      <c r="CL68" s="39">
        <v>105</v>
      </c>
      <c r="CM68" s="39">
        <v>114</v>
      </c>
      <c r="CN68" s="39">
        <v>87</v>
      </c>
      <c r="CO68" s="39">
        <v>72</v>
      </c>
      <c r="CP68" s="39">
        <v>79</v>
      </c>
      <c r="CQ68" s="39">
        <v>65</v>
      </c>
      <c r="CR68" s="39">
        <v>57</v>
      </c>
      <c r="CS68" s="39">
        <v>53</v>
      </c>
      <c r="CT68" s="39">
        <v>43</v>
      </c>
      <c r="CU68" s="39">
        <v>24</v>
      </c>
      <c r="CV68" s="39">
        <v>25</v>
      </c>
      <c r="CW68" s="39">
        <v>14</v>
      </c>
      <c r="CX68" s="39">
        <v>12</v>
      </c>
      <c r="CY68" s="39">
        <v>14</v>
      </c>
      <c r="CZ68" s="39">
        <v>6</v>
      </c>
      <c r="DA68" s="39">
        <v>4</v>
      </c>
      <c r="DB68" s="39">
        <v>1</v>
      </c>
      <c r="DC68" s="39">
        <v>2</v>
      </c>
      <c r="DD68" s="39">
        <v>8</v>
      </c>
      <c r="DE68" s="39">
        <v>17</v>
      </c>
      <c r="DF68" s="39">
        <v>426</v>
      </c>
      <c r="DG68" s="39">
        <v>463</v>
      </c>
      <c r="DH68" s="39">
        <v>518</v>
      </c>
      <c r="DI68" s="39">
        <v>734</v>
      </c>
      <c r="DJ68" s="39">
        <v>333</v>
      </c>
      <c r="DK68" s="39">
        <v>421</v>
      </c>
      <c r="DL68" s="39">
        <v>523</v>
      </c>
      <c r="DM68" s="39">
        <v>647</v>
      </c>
      <c r="DN68" s="39">
        <v>720</v>
      </c>
      <c r="DO68" s="39">
        <v>558</v>
      </c>
      <c r="DP68" s="39">
        <v>681</v>
      </c>
      <c r="DQ68" s="39">
        <v>818</v>
      </c>
      <c r="DR68" s="39">
        <v>994</v>
      </c>
      <c r="DS68" s="39">
        <v>1146</v>
      </c>
      <c r="DT68" s="39">
        <v>753</v>
      </c>
      <c r="DU68" s="39">
        <v>637</v>
      </c>
      <c r="DV68" s="39">
        <v>529</v>
      </c>
      <c r="DW68" s="39">
        <v>326</v>
      </c>
      <c r="DX68" s="39">
        <v>118</v>
      </c>
      <c r="DY68" s="39">
        <v>27</v>
      </c>
      <c r="DZ68" s="39">
        <v>8</v>
      </c>
      <c r="EA68" s="39">
        <v>1407</v>
      </c>
      <c r="EB68" s="39">
        <v>6429</v>
      </c>
      <c r="EC68" s="39">
        <v>3544</v>
      </c>
      <c r="ED68" s="39">
        <v>1645</v>
      </c>
      <c r="EE68" s="39">
        <v>479</v>
      </c>
      <c r="EF68" s="25">
        <v>12.363796133599999</v>
      </c>
      <c r="EG68" s="25">
        <v>56.4938488576</v>
      </c>
      <c r="EH68" s="25">
        <v>31.142355008799999</v>
      </c>
      <c r="EI68" s="25">
        <v>14.455184534300001</v>
      </c>
      <c r="EJ68" s="25">
        <v>4.2091388400999996</v>
      </c>
    </row>
    <row r="69" spans="2:140" s="9" customFormat="1">
      <c r="B69" s="38"/>
      <c r="E69" s="36"/>
      <c r="F69" s="40" t="s">
        <v>134</v>
      </c>
      <c r="G69" s="39">
        <v>13071</v>
      </c>
      <c r="H69" s="39">
        <v>82</v>
      </c>
      <c r="I69" s="39">
        <v>95</v>
      </c>
      <c r="J69" s="39">
        <v>74</v>
      </c>
      <c r="K69" s="39">
        <v>85</v>
      </c>
      <c r="L69" s="39">
        <v>103</v>
      </c>
      <c r="M69" s="39">
        <v>85</v>
      </c>
      <c r="N69" s="39">
        <v>74</v>
      </c>
      <c r="O69" s="39">
        <v>80</v>
      </c>
      <c r="P69" s="39">
        <v>88</v>
      </c>
      <c r="Q69" s="39">
        <v>108</v>
      </c>
      <c r="R69" s="39">
        <v>88</v>
      </c>
      <c r="S69" s="39">
        <v>84</v>
      </c>
      <c r="T69" s="39">
        <v>111</v>
      </c>
      <c r="U69" s="39">
        <v>101</v>
      </c>
      <c r="V69" s="39">
        <v>95</v>
      </c>
      <c r="W69" s="39">
        <v>117</v>
      </c>
      <c r="X69" s="39">
        <v>149</v>
      </c>
      <c r="Y69" s="39">
        <v>126</v>
      </c>
      <c r="Z69" s="39">
        <v>87</v>
      </c>
      <c r="AA69" s="39">
        <v>43</v>
      </c>
      <c r="AB69" s="39">
        <v>45</v>
      </c>
      <c r="AC69" s="39">
        <v>52</v>
      </c>
      <c r="AD69" s="39">
        <v>69</v>
      </c>
      <c r="AE69" s="39">
        <v>63</v>
      </c>
      <c r="AF69" s="39">
        <v>76</v>
      </c>
      <c r="AG69" s="39">
        <v>72</v>
      </c>
      <c r="AH69" s="39">
        <v>71</v>
      </c>
      <c r="AI69" s="39">
        <v>91</v>
      </c>
      <c r="AJ69" s="39">
        <v>99</v>
      </c>
      <c r="AK69" s="39">
        <v>104</v>
      </c>
      <c r="AL69" s="39">
        <v>107</v>
      </c>
      <c r="AM69" s="39">
        <v>130</v>
      </c>
      <c r="AN69" s="39">
        <v>111</v>
      </c>
      <c r="AO69" s="39">
        <v>118</v>
      </c>
      <c r="AP69" s="39">
        <v>115</v>
      </c>
      <c r="AQ69" s="39">
        <v>89</v>
      </c>
      <c r="AR69" s="39">
        <v>132</v>
      </c>
      <c r="AS69" s="39">
        <v>138</v>
      </c>
      <c r="AT69" s="39">
        <v>121</v>
      </c>
      <c r="AU69" s="39">
        <v>136</v>
      </c>
      <c r="AV69" s="39">
        <v>152</v>
      </c>
      <c r="AW69" s="39">
        <v>144</v>
      </c>
      <c r="AX69" s="39">
        <v>150</v>
      </c>
      <c r="AY69" s="39">
        <v>123</v>
      </c>
      <c r="AZ69" s="39">
        <v>140</v>
      </c>
      <c r="BA69" s="39">
        <v>122</v>
      </c>
      <c r="BB69" s="39">
        <v>139</v>
      </c>
      <c r="BC69" s="39">
        <v>120</v>
      </c>
      <c r="BD69" s="39">
        <v>126</v>
      </c>
      <c r="BE69" s="39">
        <v>121</v>
      </c>
      <c r="BF69" s="39">
        <v>122</v>
      </c>
      <c r="BG69" s="39">
        <v>151</v>
      </c>
      <c r="BH69" s="39">
        <v>145</v>
      </c>
      <c r="BI69" s="39">
        <v>131</v>
      </c>
      <c r="BJ69" s="39">
        <v>133</v>
      </c>
      <c r="BK69" s="39">
        <v>168</v>
      </c>
      <c r="BL69" s="39">
        <v>164</v>
      </c>
      <c r="BM69" s="39">
        <v>176</v>
      </c>
      <c r="BN69" s="39">
        <v>150</v>
      </c>
      <c r="BO69" s="39">
        <v>166</v>
      </c>
      <c r="BP69" s="39">
        <v>182</v>
      </c>
      <c r="BQ69" s="39">
        <v>195</v>
      </c>
      <c r="BR69" s="39">
        <v>189</v>
      </c>
      <c r="BS69" s="39">
        <v>232</v>
      </c>
      <c r="BT69" s="39">
        <v>214</v>
      </c>
      <c r="BU69" s="39">
        <v>249</v>
      </c>
      <c r="BV69" s="39">
        <v>269</v>
      </c>
      <c r="BW69" s="39">
        <v>244</v>
      </c>
      <c r="BX69" s="39">
        <v>213</v>
      </c>
      <c r="BY69" s="39">
        <v>118</v>
      </c>
      <c r="BZ69" s="39">
        <v>159</v>
      </c>
      <c r="CA69" s="39">
        <v>202</v>
      </c>
      <c r="CB69" s="39">
        <v>173</v>
      </c>
      <c r="CC69" s="39">
        <v>187</v>
      </c>
      <c r="CD69" s="39">
        <v>201</v>
      </c>
      <c r="CE69" s="39">
        <v>170</v>
      </c>
      <c r="CF69" s="39">
        <v>154</v>
      </c>
      <c r="CG69" s="39">
        <v>179</v>
      </c>
      <c r="CH69" s="39">
        <v>199</v>
      </c>
      <c r="CI69" s="39">
        <v>215</v>
      </c>
      <c r="CJ69" s="39">
        <v>202</v>
      </c>
      <c r="CK69" s="39">
        <v>200</v>
      </c>
      <c r="CL69" s="39">
        <v>223</v>
      </c>
      <c r="CM69" s="39">
        <v>208</v>
      </c>
      <c r="CN69" s="39">
        <v>180</v>
      </c>
      <c r="CO69" s="39">
        <v>202</v>
      </c>
      <c r="CP69" s="39">
        <v>187</v>
      </c>
      <c r="CQ69" s="39">
        <v>157</v>
      </c>
      <c r="CR69" s="39">
        <v>157</v>
      </c>
      <c r="CS69" s="39">
        <v>132</v>
      </c>
      <c r="CT69" s="39">
        <v>109</v>
      </c>
      <c r="CU69" s="39">
        <v>109</v>
      </c>
      <c r="CV69" s="39">
        <v>92</v>
      </c>
      <c r="CW69" s="39">
        <v>86</v>
      </c>
      <c r="CX69" s="39">
        <v>59</v>
      </c>
      <c r="CY69" s="39">
        <v>50</v>
      </c>
      <c r="CZ69" s="39">
        <v>37</v>
      </c>
      <c r="DA69" s="39">
        <v>20</v>
      </c>
      <c r="DB69" s="39">
        <v>25</v>
      </c>
      <c r="DC69" s="39">
        <v>13</v>
      </c>
      <c r="DD69" s="39">
        <v>18</v>
      </c>
      <c r="DE69" s="39">
        <v>4</v>
      </c>
      <c r="DF69" s="39">
        <v>439</v>
      </c>
      <c r="DG69" s="39">
        <v>435</v>
      </c>
      <c r="DH69" s="39">
        <v>479</v>
      </c>
      <c r="DI69" s="39">
        <v>522</v>
      </c>
      <c r="DJ69" s="39">
        <v>305</v>
      </c>
      <c r="DK69" s="39">
        <v>437</v>
      </c>
      <c r="DL69" s="39">
        <v>581</v>
      </c>
      <c r="DM69" s="39">
        <v>616</v>
      </c>
      <c r="DN69" s="39">
        <v>709</v>
      </c>
      <c r="DO69" s="39">
        <v>628</v>
      </c>
      <c r="DP69" s="39">
        <v>682</v>
      </c>
      <c r="DQ69" s="39">
        <v>824</v>
      </c>
      <c r="DR69" s="39">
        <v>1012</v>
      </c>
      <c r="DS69" s="39">
        <v>1093</v>
      </c>
      <c r="DT69" s="39">
        <v>922</v>
      </c>
      <c r="DU69" s="39">
        <v>917</v>
      </c>
      <c r="DV69" s="39">
        <v>1013</v>
      </c>
      <c r="DW69" s="39">
        <v>835</v>
      </c>
      <c r="DX69" s="39">
        <v>455</v>
      </c>
      <c r="DY69" s="39">
        <v>145</v>
      </c>
      <c r="DZ69" s="39">
        <v>18</v>
      </c>
      <c r="EA69" s="39">
        <v>1353</v>
      </c>
      <c r="EB69" s="39">
        <v>6316</v>
      </c>
      <c r="EC69" s="39">
        <v>5398</v>
      </c>
      <c r="ED69" s="39">
        <v>3383</v>
      </c>
      <c r="EE69" s="39">
        <v>1453</v>
      </c>
      <c r="EF69" s="25">
        <v>10.3543276957</v>
      </c>
      <c r="EG69" s="25">
        <v>48.335501645400001</v>
      </c>
      <c r="EH69" s="25">
        <v>41.310170658899999</v>
      </c>
      <c r="EI69" s="25">
        <v>25.889645672299999</v>
      </c>
      <c r="EJ69" s="25">
        <v>11.1196142956</v>
      </c>
    </row>
    <row r="70" spans="2:140" s="9" customFormat="1">
      <c r="B70" s="38" t="s">
        <v>186</v>
      </c>
      <c r="C70" s="9">
        <v>2</v>
      </c>
      <c r="D70" s="37" t="s">
        <v>185</v>
      </c>
      <c r="E70" s="36">
        <v>2020</v>
      </c>
      <c r="F70" s="38" t="s">
        <v>184</v>
      </c>
      <c r="G70" s="34">
        <v>22959</v>
      </c>
      <c r="H70" s="32">
        <v>109</v>
      </c>
      <c r="I70" s="32">
        <v>131</v>
      </c>
      <c r="J70" s="32">
        <v>139</v>
      </c>
      <c r="K70" s="33">
        <v>157</v>
      </c>
      <c r="L70" s="32">
        <v>154</v>
      </c>
      <c r="M70" s="32">
        <v>159</v>
      </c>
      <c r="N70" s="32">
        <v>182</v>
      </c>
      <c r="O70" s="32">
        <v>160</v>
      </c>
      <c r="P70" s="32">
        <v>163</v>
      </c>
      <c r="Q70" s="32">
        <v>166</v>
      </c>
      <c r="R70" s="32">
        <v>167</v>
      </c>
      <c r="S70" s="31">
        <v>158</v>
      </c>
      <c r="T70" s="32">
        <v>161</v>
      </c>
      <c r="U70" s="31">
        <v>192</v>
      </c>
      <c r="V70" s="32">
        <v>205</v>
      </c>
      <c r="W70" s="31">
        <v>241</v>
      </c>
      <c r="X70" s="32">
        <v>287</v>
      </c>
      <c r="Y70" s="31">
        <v>310</v>
      </c>
      <c r="Z70" s="32">
        <v>258</v>
      </c>
      <c r="AA70" s="31">
        <v>107</v>
      </c>
      <c r="AB70" s="32">
        <v>120</v>
      </c>
      <c r="AC70" s="31">
        <v>94</v>
      </c>
      <c r="AD70" s="32">
        <v>128</v>
      </c>
      <c r="AE70" s="31">
        <v>113</v>
      </c>
      <c r="AF70" s="32">
        <v>131</v>
      </c>
      <c r="AG70" s="31">
        <v>134</v>
      </c>
      <c r="AH70" s="32">
        <v>133</v>
      </c>
      <c r="AI70" s="31">
        <v>142</v>
      </c>
      <c r="AJ70" s="32">
        <v>142</v>
      </c>
      <c r="AK70" s="31">
        <v>154</v>
      </c>
      <c r="AL70" s="32">
        <v>156</v>
      </c>
      <c r="AM70" s="31">
        <v>153</v>
      </c>
      <c r="AN70" s="32">
        <v>178</v>
      </c>
      <c r="AO70" s="31">
        <v>197</v>
      </c>
      <c r="AP70" s="32">
        <v>199</v>
      </c>
      <c r="AQ70" s="31">
        <v>237</v>
      </c>
      <c r="AR70" s="32">
        <v>219</v>
      </c>
      <c r="AS70" s="31">
        <v>220</v>
      </c>
      <c r="AT70" s="32">
        <v>223</v>
      </c>
      <c r="AU70" s="31">
        <v>236</v>
      </c>
      <c r="AV70" s="32">
        <v>187</v>
      </c>
      <c r="AW70" s="31">
        <v>260</v>
      </c>
      <c r="AX70" s="32">
        <v>270</v>
      </c>
      <c r="AY70" s="31">
        <v>275</v>
      </c>
      <c r="AZ70" s="32">
        <v>287</v>
      </c>
      <c r="BA70" s="31">
        <v>319</v>
      </c>
      <c r="BB70" s="32">
        <v>285</v>
      </c>
      <c r="BC70" s="31">
        <v>300</v>
      </c>
      <c r="BD70" s="32">
        <v>258</v>
      </c>
      <c r="BE70" s="31">
        <v>269</v>
      </c>
      <c r="BF70" s="32">
        <v>245</v>
      </c>
      <c r="BG70" s="31">
        <v>262</v>
      </c>
      <c r="BH70" s="32">
        <v>242</v>
      </c>
      <c r="BI70" s="31">
        <v>257</v>
      </c>
      <c r="BJ70" s="32">
        <v>219</v>
      </c>
      <c r="BK70" s="31">
        <v>249</v>
      </c>
      <c r="BL70" s="32">
        <v>280</v>
      </c>
      <c r="BM70" s="31">
        <v>275</v>
      </c>
      <c r="BN70" s="32">
        <v>294</v>
      </c>
      <c r="BO70" s="31">
        <v>278</v>
      </c>
      <c r="BP70" s="32">
        <v>312</v>
      </c>
      <c r="BQ70" s="31">
        <v>343</v>
      </c>
      <c r="BR70" s="32">
        <v>346</v>
      </c>
      <c r="BS70" s="31">
        <v>305</v>
      </c>
      <c r="BT70" s="32">
        <v>338</v>
      </c>
      <c r="BU70" s="31">
        <v>373</v>
      </c>
      <c r="BV70" s="32">
        <v>369</v>
      </c>
      <c r="BW70" s="31">
        <v>408</v>
      </c>
      <c r="BX70" s="32">
        <v>418</v>
      </c>
      <c r="BY70" s="31">
        <v>424</v>
      </c>
      <c r="BZ70" s="32">
        <v>465</v>
      </c>
      <c r="CA70" s="31">
        <v>501</v>
      </c>
      <c r="CB70" s="32">
        <v>482</v>
      </c>
      <c r="CC70" s="31">
        <v>418</v>
      </c>
      <c r="CD70" s="32">
        <v>249</v>
      </c>
      <c r="CE70" s="31">
        <v>289</v>
      </c>
      <c r="CF70" s="32">
        <v>345</v>
      </c>
      <c r="CG70" s="31">
        <v>286</v>
      </c>
      <c r="CH70" s="32">
        <v>305</v>
      </c>
      <c r="CI70" s="31">
        <v>299</v>
      </c>
      <c r="CJ70" s="32">
        <v>278</v>
      </c>
      <c r="CK70" s="31">
        <v>233</v>
      </c>
      <c r="CL70" s="32">
        <v>257</v>
      </c>
      <c r="CM70" s="31">
        <v>269</v>
      </c>
      <c r="CN70" s="32">
        <v>290</v>
      </c>
      <c r="CO70" s="31">
        <v>255</v>
      </c>
      <c r="CP70" s="32">
        <v>222</v>
      </c>
      <c r="CQ70" s="31">
        <v>253</v>
      </c>
      <c r="CR70" s="32">
        <v>226</v>
      </c>
      <c r="CS70" s="31">
        <v>191</v>
      </c>
      <c r="CT70" s="32">
        <v>180</v>
      </c>
      <c r="CU70" s="31">
        <v>160</v>
      </c>
      <c r="CV70" s="32">
        <v>137</v>
      </c>
      <c r="CW70" s="31">
        <v>98</v>
      </c>
      <c r="CX70" s="32">
        <v>83</v>
      </c>
      <c r="CY70" s="31">
        <v>69</v>
      </c>
      <c r="CZ70" s="32">
        <v>54</v>
      </c>
      <c r="DA70" s="31">
        <v>42</v>
      </c>
      <c r="DB70" s="32">
        <v>27</v>
      </c>
      <c r="DC70" s="31">
        <v>18</v>
      </c>
      <c r="DD70" s="32">
        <v>35</v>
      </c>
      <c r="DE70" s="31">
        <v>81</v>
      </c>
      <c r="DF70" s="30" t="s">
        <v>183</v>
      </c>
      <c r="DG70" s="27" t="s">
        <v>182</v>
      </c>
      <c r="DH70" s="30" t="s">
        <v>178</v>
      </c>
      <c r="DI70" s="29" t="s">
        <v>181</v>
      </c>
      <c r="DJ70" s="30" t="s">
        <v>180</v>
      </c>
      <c r="DK70" s="27" t="s">
        <v>179</v>
      </c>
      <c r="DL70" s="30" t="s">
        <v>178</v>
      </c>
      <c r="DM70" s="29" t="s">
        <v>177</v>
      </c>
      <c r="DN70" s="28" t="s">
        <v>176</v>
      </c>
      <c r="DO70" s="29" t="s">
        <v>175</v>
      </c>
      <c r="DP70" s="28" t="s">
        <v>174</v>
      </c>
      <c r="DQ70" s="29" t="s">
        <v>173</v>
      </c>
      <c r="DR70" s="28" t="s">
        <v>172</v>
      </c>
      <c r="DS70" s="29" t="s">
        <v>171</v>
      </c>
      <c r="DT70" s="28" t="s">
        <v>170</v>
      </c>
      <c r="DU70" s="29" t="s">
        <v>169</v>
      </c>
      <c r="DV70" s="28" t="s">
        <v>168</v>
      </c>
      <c r="DW70" s="29" t="s">
        <v>167</v>
      </c>
      <c r="DX70" s="30" t="s">
        <v>166</v>
      </c>
      <c r="DY70" s="27" t="s">
        <v>165</v>
      </c>
      <c r="DZ70" s="30" t="s">
        <v>164</v>
      </c>
      <c r="EA70" s="29" t="s">
        <v>163</v>
      </c>
      <c r="EB70" s="28" t="s">
        <v>162</v>
      </c>
      <c r="EC70" s="29" t="s">
        <v>161</v>
      </c>
      <c r="ED70" s="28" t="s">
        <v>160</v>
      </c>
      <c r="EE70" s="29">
        <v>2050</v>
      </c>
      <c r="EF70" s="25">
        <f>EA70/($EA$70+$EB$70+$EC$70)*100</f>
        <v>10.503540519276161</v>
      </c>
      <c r="EG70" s="26">
        <f>EB70/($EA$70+$EB$70+$EC$70)*100</f>
        <v>50.122388320657393</v>
      </c>
      <c r="EH70" s="25">
        <f>EC70/($EA$70+$EB$70+$EC$70)*100</f>
        <v>39.374071160066435</v>
      </c>
      <c r="EI70" s="26">
        <f>ED70/($EA$70+$EB$70+$EC$70)*100</f>
        <v>21.42232712649707</v>
      </c>
      <c r="EJ70" s="25">
        <f>EE70/($EA$70+$EB$70+$EC$70)*100</f>
        <v>8.9605734767025087</v>
      </c>
    </row>
    <row r="71" spans="2:140" s="9" customFormat="1">
      <c r="B71" s="38"/>
      <c r="D71" s="37"/>
      <c r="E71" s="36"/>
      <c r="F71" s="35" t="s">
        <v>159</v>
      </c>
      <c r="G71" s="34">
        <v>10890</v>
      </c>
      <c r="H71" s="32">
        <v>55</v>
      </c>
      <c r="I71" s="32">
        <v>66</v>
      </c>
      <c r="J71" s="32">
        <v>71</v>
      </c>
      <c r="K71" s="33">
        <v>71</v>
      </c>
      <c r="L71" s="32">
        <v>74</v>
      </c>
      <c r="M71" s="32">
        <v>86</v>
      </c>
      <c r="N71" s="32">
        <v>94</v>
      </c>
      <c r="O71" s="32">
        <v>87</v>
      </c>
      <c r="P71" s="32">
        <v>82</v>
      </c>
      <c r="Q71" s="32">
        <v>65</v>
      </c>
      <c r="R71" s="32">
        <v>78</v>
      </c>
      <c r="S71" s="31">
        <v>85</v>
      </c>
      <c r="T71" s="32">
        <v>79</v>
      </c>
      <c r="U71" s="31">
        <v>110</v>
      </c>
      <c r="V71" s="32">
        <v>96</v>
      </c>
      <c r="W71" s="31">
        <v>138</v>
      </c>
      <c r="X71" s="32">
        <v>178</v>
      </c>
      <c r="Y71" s="31">
        <v>177</v>
      </c>
      <c r="Z71" s="32">
        <v>163</v>
      </c>
      <c r="AA71" s="31">
        <v>73</v>
      </c>
      <c r="AB71" s="32">
        <v>74</v>
      </c>
      <c r="AC71" s="31">
        <v>52</v>
      </c>
      <c r="AD71" s="32">
        <v>60</v>
      </c>
      <c r="AE71" s="31">
        <v>67</v>
      </c>
      <c r="AF71" s="32">
        <v>57</v>
      </c>
      <c r="AG71" s="31">
        <v>73</v>
      </c>
      <c r="AH71" s="32">
        <v>61</v>
      </c>
      <c r="AI71" s="31">
        <v>83</v>
      </c>
      <c r="AJ71" s="32">
        <v>80</v>
      </c>
      <c r="AK71" s="31">
        <v>74</v>
      </c>
      <c r="AL71" s="32">
        <v>77</v>
      </c>
      <c r="AM71" s="31">
        <v>77</v>
      </c>
      <c r="AN71" s="32">
        <v>93</v>
      </c>
      <c r="AO71" s="31">
        <v>93</v>
      </c>
      <c r="AP71" s="32">
        <v>91</v>
      </c>
      <c r="AQ71" s="31">
        <v>117</v>
      </c>
      <c r="AR71" s="32">
        <v>99</v>
      </c>
      <c r="AS71" s="31">
        <v>102</v>
      </c>
      <c r="AT71" s="32">
        <v>108</v>
      </c>
      <c r="AU71" s="31">
        <v>115</v>
      </c>
      <c r="AV71" s="32">
        <v>105</v>
      </c>
      <c r="AW71" s="31">
        <v>120</v>
      </c>
      <c r="AX71" s="32">
        <v>144</v>
      </c>
      <c r="AY71" s="31">
        <v>157</v>
      </c>
      <c r="AZ71" s="32">
        <v>154</v>
      </c>
      <c r="BA71" s="31">
        <v>171</v>
      </c>
      <c r="BB71" s="32">
        <v>144</v>
      </c>
      <c r="BC71" s="31">
        <v>154</v>
      </c>
      <c r="BD71" s="32">
        <v>131</v>
      </c>
      <c r="BE71" s="31">
        <v>129</v>
      </c>
      <c r="BF71" s="32">
        <v>118</v>
      </c>
      <c r="BG71" s="31">
        <v>121</v>
      </c>
      <c r="BH71" s="32">
        <v>113</v>
      </c>
      <c r="BI71" s="31">
        <v>126</v>
      </c>
      <c r="BJ71" s="32">
        <v>105</v>
      </c>
      <c r="BK71" s="31">
        <v>126</v>
      </c>
      <c r="BL71" s="32">
        <v>134</v>
      </c>
      <c r="BM71" s="31">
        <v>131</v>
      </c>
      <c r="BN71" s="32">
        <v>156</v>
      </c>
      <c r="BO71" s="31">
        <v>146</v>
      </c>
      <c r="BP71" s="32">
        <v>137</v>
      </c>
      <c r="BQ71" s="31">
        <v>176</v>
      </c>
      <c r="BR71" s="32">
        <v>170</v>
      </c>
      <c r="BS71" s="31">
        <v>154</v>
      </c>
      <c r="BT71" s="32">
        <v>175</v>
      </c>
      <c r="BU71" s="31">
        <v>189</v>
      </c>
      <c r="BV71" s="32">
        <v>173</v>
      </c>
      <c r="BW71" s="31">
        <v>219</v>
      </c>
      <c r="BX71" s="32">
        <v>190</v>
      </c>
      <c r="BY71" s="31">
        <v>218</v>
      </c>
      <c r="BZ71" s="32">
        <v>226</v>
      </c>
      <c r="CA71" s="31">
        <v>238</v>
      </c>
      <c r="CB71" s="32">
        <v>249</v>
      </c>
      <c r="CC71" s="31">
        <v>216</v>
      </c>
      <c r="CD71" s="32">
        <v>131</v>
      </c>
      <c r="CE71" s="31">
        <v>138</v>
      </c>
      <c r="CF71" s="32">
        <v>147</v>
      </c>
      <c r="CG71" s="31">
        <v>122</v>
      </c>
      <c r="CH71" s="32">
        <v>129</v>
      </c>
      <c r="CI71" s="31">
        <v>113</v>
      </c>
      <c r="CJ71" s="32">
        <v>116</v>
      </c>
      <c r="CK71" s="31">
        <v>98</v>
      </c>
      <c r="CL71" s="32">
        <v>100</v>
      </c>
      <c r="CM71" s="31">
        <v>95</v>
      </c>
      <c r="CN71" s="32">
        <v>99</v>
      </c>
      <c r="CO71" s="31">
        <v>91</v>
      </c>
      <c r="CP71" s="32">
        <v>61</v>
      </c>
      <c r="CQ71" s="31">
        <v>68</v>
      </c>
      <c r="CR71" s="32">
        <v>73</v>
      </c>
      <c r="CS71" s="31">
        <v>52</v>
      </c>
      <c r="CT71" s="32">
        <v>34</v>
      </c>
      <c r="CU71" s="31">
        <v>37</v>
      </c>
      <c r="CV71" s="32">
        <v>40</v>
      </c>
      <c r="CW71" s="31">
        <v>20</v>
      </c>
      <c r="CX71" s="32">
        <v>25</v>
      </c>
      <c r="CY71" s="31">
        <v>15</v>
      </c>
      <c r="CZ71" s="32">
        <v>5</v>
      </c>
      <c r="DA71" s="31">
        <v>7</v>
      </c>
      <c r="DB71" s="32">
        <v>2</v>
      </c>
      <c r="DC71" s="31">
        <v>3</v>
      </c>
      <c r="DD71" s="32">
        <v>5</v>
      </c>
      <c r="DE71" s="31">
        <v>68</v>
      </c>
      <c r="DF71" s="30" t="s">
        <v>158</v>
      </c>
      <c r="DG71" s="27" t="s">
        <v>157</v>
      </c>
      <c r="DH71" s="30" t="s">
        <v>156</v>
      </c>
      <c r="DI71" s="27" t="s">
        <v>150</v>
      </c>
      <c r="DJ71" s="30" t="s">
        <v>155</v>
      </c>
      <c r="DK71" s="27" t="s">
        <v>154</v>
      </c>
      <c r="DL71" s="30" t="s">
        <v>153</v>
      </c>
      <c r="DM71" s="27" t="s">
        <v>152</v>
      </c>
      <c r="DN71" s="30" t="s">
        <v>151</v>
      </c>
      <c r="DO71" s="27" t="s">
        <v>150</v>
      </c>
      <c r="DP71" s="30" t="s">
        <v>149</v>
      </c>
      <c r="DQ71" s="27" t="s">
        <v>148</v>
      </c>
      <c r="DR71" s="30" t="s">
        <v>147</v>
      </c>
      <c r="DS71" s="27" t="s">
        <v>146</v>
      </c>
      <c r="DT71" s="28" t="s">
        <v>145</v>
      </c>
      <c r="DU71" s="27" t="s">
        <v>144</v>
      </c>
      <c r="DV71" s="30" t="s">
        <v>143</v>
      </c>
      <c r="DW71" s="27" t="s">
        <v>142</v>
      </c>
      <c r="DX71" s="30" t="s">
        <v>141</v>
      </c>
      <c r="DY71" s="27" t="s">
        <v>140</v>
      </c>
      <c r="DZ71" s="30" t="s">
        <v>139</v>
      </c>
      <c r="EA71" s="29" t="s">
        <v>138</v>
      </c>
      <c r="EB71" s="28" t="s">
        <v>137</v>
      </c>
      <c r="EC71" s="29" t="s">
        <v>136</v>
      </c>
      <c r="ED71" s="28" t="s">
        <v>135</v>
      </c>
      <c r="EE71" s="27">
        <v>538</v>
      </c>
      <c r="EF71" s="25">
        <f>EA71/($EA$71+$EB$71+$EC$71)*100</f>
        <v>11.079282942154869</v>
      </c>
      <c r="EG71" s="26">
        <f>EB71/($EA$71+$EB$71+$EC$71)*100</f>
        <v>54.324524117538353</v>
      </c>
      <c r="EH71" s="25">
        <f>EC71/($EA$71+$EB$71+$EC$71)*100</f>
        <v>34.596192940306778</v>
      </c>
      <c r="EI71" s="26">
        <f>ED71/($EA$71+$EB$71+$EC$71)*100</f>
        <v>15.662539271853632</v>
      </c>
      <c r="EJ71" s="25">
        <f>EE71/($EA$71+$EB$71+$EC$71)*100</f>
        <v>4.9713546479393829</v>
      </c>
    </row>
    <row r="72" spans="2:140" s="9" customFormat="1">
      <c r="B72" s="24"/>
      <c r="C72" s="23"/>
      <c r="D72" s="22"/>
      <c r="E72" s="21"/>
      <c r="F72" s="20" t="s">
        <v>134</v>
      </c>
      <c r="G72" s="19">
        <v>12069</v>
      </c>
      <c r="H72" s="17">
        <v>54</v>
      </c>
      <c r="I72" s="17">
        <v>65</v>
      </c>
      <c r="J72" s="17">
        <v>68</v>
      </c>
      <c r="K72" s="18">
        <v>86</v>
      </c>
      <c r="L72" s="17">
        <v>80</v>
      </c>
      <c r="M72" s="17">
        <v>73</v>
      </c>
      <c r="N72" s="17">
        <v>88</v>
      </c>
      <c r="O72" s="17">
        <v>73</v>
      </c>
      <c r="P72" s="17">
        <v>81</v>
      </c>
      <c r="Q72" s="17">
        <v>101</v>
      </c>
      <c r="R72" s="17">
        <v>89</v>
      </c>
      <c r="S72" s="16">
        <v>73</v>
      </c>
      <c r="T72" s="17">
        <v>82</v>
      </c>
      <c r="U72" s="16">
        <v>82</v>
      </c>
      <c r="V72" s="17">
        <v>109</v>
      </c>
      <c r="W72" s="16">
        <v>103</v>
      </c>
      <c r="X72" s="17">
        <v>109</v>
      </c>
      <c r="Y72" s="16">
        <v>133</v>
      </c>
      <c r="Z72" s="17">
        <v>95</v>
      </c>
      <c r="AA72" s="16">
        <v>34</v>
      </c>
      <c r="AB72" s="17">
        <v>46</v>
      </c>
      <c r="AC72" s="16">
        <v>42</v>
      </c>
      <c r="AD72" s="17">
        <v>68</v>
      </c>
      <c r="AE72" s="16">
        <v>46</v>
      </c>
      <c r="AF72" s="17">
        <v>74</v>
      </c>
      <c r="AG72" s="16">
        <v>61</v>
      </c>
      <c r="AH72" s="17">
        <v>72</v>
      </c>
      <c r="AI72" s="16">
        <v>59</v>
      </c>
      <c r="AJ72" s="17">
        <v>62</v>
      </c>
      <c r="AK72" s="16">
        <v>80</v>
      </c>
      <c r="AL72" s="17">
        <v>79</v>
      </c>
      <c r="AM72" s="16">
        <v>76</v>
      </c>
      <c r="AN72" s="17">
        <v>85</v>
      </c>
      <c r="AO72" s="16">
        <v>104</v>
      </c>
      <c r="AP72" s="17">
        <v>108</v>
      </c>
      <c r="AQ72" s="16">
        <v>120</v>
      </c>
      <c r="AR72" s="17">
        <v>120</v>
      </c>
      <c r="AS72" s="16">
        <v>118</v>
      </c>
      <c r="AT72" s="17">
        <v>115</v>
      </c>
      <c r="AU72" s="16">
        <v>121</v>
      </c>
      <c r="AV72" s="17">
        <v>82</v>
      </c>
      <c r="AW72" s="16">
        <v>140</v>
      </c>
      <c r="AX72" s="17">
        <v>126</v>
      </c>
      <c r="AY72" s="16">
        <v>118</v>
      </c>
      <c r="AZ72" s="17">
        <v>133</v>
      </c>
      <c r="BA72" s="16">
        <v>148</v>
      </c>
      <c r="BB72" s="17">
        <v>141</v>
      </c>
      <c r="BC72" s="16">
        <v>146</v>
      </c>
      <c r="BD72" s="17">
        <v>127</v>
      </c>
      <c r="BE72" s="16">
        <v>140</v>
      </c>
      <c r="BF72" s="17">
        <v>127</v>
      </c>
      <c r="BG72" s="16">
        <v>141</v>
      </c>
      <c r="BH72" s="17">
        <v>129</v>
      </c>
      <c r="BI72" s="16">
        <v>131</v>
      </c>
      <c r="BJ72" s="17">
        <v>114</v>
      </c>
      <c r="BK72" s="16">
        <v>123</v>
      </c>
      <c r="BL72" s="17">
        <v>146</v>
      </c>
      <c r="BM72" s="16">
        <v>144</v>
      </c>
      <c r="BN72" s="17">
        <v>138</v>
      </c>
      <c r="BO72" s="16">
        <v>132</v>
      </c>
      <c r="BP72" s="17">
        <v>175</v>
      </c>
      <c r="BQ72" s="16">
        <v>167</v>
      </c>
      <c r="BR72" s="17">
        <v>176</v>
      </c>
      <c r="BS72" s="16">
        <v>151</v>
      </c>
      <c r="BT72" s="17">
        <v>163</v>
      </c>
      <c r="BU72" s="16">
        <v>184</v>
      </c>
      <c r="BV72" s="17">
        <v>196</v>
      </c>
      <c r="BW72" s="16">
        <v>189</v>
      </c>
      <c r="BX72" s="17">
        <v>228</v>
      </c>
      <c r="BY72" s="16">
        <v>206</v>
      </c>
      <c r="BZ72" s="17">
        <v>239</v>
      </c>
      <c r="CA72" s="16">
        <v>263</v>
      </c>
      <c r="CB72" s="17">
        <v>233</v>
      </c>
      <c r="CC72" s="16">
        <v>202</v>
      </c>
      <c r="CD72" s="17">
        <v>118</v>
      </c>
      <c r="CE72" s="16">
        <v>151</v>
      </c>
      <c r="CF72" s="17">
        <v>198</v>
      </c>
      <c r="CG72" s="16">
        <v>164</v>
      </c>
      <c r="CH72" s="17">
        <v>176</v>
      </c>
      <c r="CI72" s="16">
        <v>186</v>
      </c>
      <c r="CJ72" s="17">
        <v>162</v>
      </c>
      <c r="CK72" s="16">
        <v>135</v>
      </c>
      <c r="CL72" s="17">
        <v>157</v>
      </c>
      <c r="CM72" s="16">
        <v>174</v>
      </c>
      <c r="CN72" s="17">
        <v>191</v>
      </c>
      <c r="CO72" s="16">
        <v>164</v>
      </c>
      <c r="CP72" s="17">
        <v>161</v>
      </c>
      <c r="CQ72" s="16">
        <v>185</v>
      </c>
      <c r="CR72" s="17">
        <v>153</v>
      </c>
      <c r="CS72" s="16">
        <v>139</v>
      </c>
      <c r="CT72" s="17">
        <v>146</v>
      </c>
      <c r="CU72" s="16">
        <v>123</v>
      </c>
      <c r="CV72" s="17">
        <v>97</v>
      </c>
      <c r="CW72" s="16">
        <v>78</v>
      </c>
      <c r="CX72" s="17">
        <v>58</v>
      </c>
      <c r="CY72" s="16">
        <v>54</v>
      </c>
      <c r="CZ72" s="17">
        <v>49</v>
      </c>
      <c r="DA72" s="16">
        <v>35</v>
      </c>
      <c r="DB72" s="17">
        <v>25</v>
      </c>
      <c r="DC72" s="16">
        <v>15</v>
      </c>
      <c r="DD72" s="17">
        <v>30</v>
      </c>
      <c r="DE72" s="16">
        <v>13</v>
      </c>
      <c r="DF72" s="14" t="s">
        <v>133</v>
      </c>
      <c r="DG72" s="15" t="s">
        <v>132</v>
      </c>
      <c r="DH72" s="14" t="s">
        <v>131</v>
      </c>
      <c r="DI72" s="15" t="s">
        <v>130</v>
      </c>
      <c r="DJ72" s="14" t="s">
        <v>129</v>
      </c>
      <c r="DK72" s="15" t="s">
        <v>128</v>
      </c>
      <c r="DL72" s="14" t="s">
        <v>127</v>
      </c>
      <c r="DM72" s="15" t="s">
        <v>126</v>
      </c>
      <c r="DN72" s="14" t="s">
        <v>125</v>
      </c>
      <c r="DO72" s="15" t="s">
        <v>124</v>
      </c>
      <c r="DP72" s="14" t="s">
        <v>123</v>
      </c>
      <c r="DQ72" s="15" t="s">
        <v>122</v>
      </c>
      <c r="DR72" s="14" t="s">
        <v>121</v>
      </c>
      <c r="DS72" s="12" t="s">
        <v>120</v>
      </c>
      <c r="DT72" s="13" t="s">
        <v>119</v>
      </c>
      <c r="DU72" s="15" t="s">
        <v>118</v>
      </c>
      <c r="DV72" s="14" t="s">
        <v>117</v>
      </c>
      <c r="DW72" s="15" t="s">
        <v>116</v>
      </c>
      <c r="DX72" s="14" t="s">
        <v>115</v>
      </c>
      <c r="DY72" s="15" t="s">
        <v>114</v>
      </c>
      <c r="DZ72" s="14" t="s">
        <v>113</v>
      </c>
      <c r="EA72" s="12" t="s">
        <v>112</v>
      </c>
      <c r="EB72" s="13" t="s">
        <v>111</v>
      </c>
      <c r="EC72" s="12" t="s">
        <v>110</v>
      </c>
      <c r="ED72" s="13" t="s">
        <v>109</v>
      </c>
      <c r="EE72" s="12" t="s">
        <v>108</v>
      </c>
      <c r="EF72" s="10">
        <f>EA72/($EA$72+$EB$72+$EC$72)*100</f>
        <v>9.9867285998672859</v>
      </c>
      <c r="EG72" s="11">
        <f>EB72/($EA$72+$EB$72+$EC$72)*100</f>
        <v>46.350364963503651</v>
      </c>
      <c r="EH72" s="10">
        <f>EC72/($EA$72+$EB$72+$EC$72)*100</f>
        <v>43.662906436629065</v>
      </c>
      <c r="EI72" s="11">
        <f>ED72/($EA$72+$EB$72+$EC$72)*100</f>
        <v>26.592568015925682</v>
      </c>
      <c r="EJ72" s="10">
        <f>EE72/($EA$72+$EB$72+$EC$72)*100</f>
        <v>12.541473125414731</v>
      </c>
    </row>
    <row r="74" spans="2:140">
      <c r="C74" s="8" t="s">
        <v>107</v>
      </c>
    </row>
  </sheetData>
  <mergeCells count="138">
    <mergeCell ref="EF4:EJ4"/>
    <mergeCell ref="G4:DE4"/>
    <mergeCell ref="DE5:DE9"/>
    <mergeCell ref="EF5:EF9"/>
    <mergeCell ref="EG5:EG9"/>
    <mergeCell ref="EH5:EH9"/>
    <mergeCell ref="EI6:EI9"/>
    <mergeCell ref="EJ7:EJ9"/>
    <mergeCell ref="CY5:CY9"/>
    <mergeCell ref="DB5:DB9"/>
    <mergeCell ref="DC5:DC9"/>
    <mergeCell ref="DD5:DD9"/>
    <mergeCell ref="CS5:CS9"/>
    <mergeCell ref="CT5:CT9"/>
    <mergeCell ref="CU5:CU9"/>
    <mergeCell ref="CV5:CV9"/>
    <mergeCell ref="CW5:CW9"/>
    <mergeCell ref="DF4:EE4"/>
    <mergeCell ref="CX5:CX9"/>
    <mergeCell ref="CM5:CM9"/>
    <mergeCell ref="CN5:CN9"/>
    <mergeCell ref="CO5:CO9"/>
    <mergeCell ref="CP5:CP9"/>
    <mergeCell ref="CQ5:CQ9"/>
    <mergeCell ref="CR5:CR9"/>
    <mergeCell ref="CZ5:CZ9"/>
    <mergeCell ref="DA5:DA9"/>
    <mergeCell ref="CD5:CD9"/>
    <mergeCell ref="CE5:CE9"/>
    <mergeCell ref="CF5:CF9"/>
    <mergeCell ref="CG5:CG9"/>
    <mergeCell ref="CH5:CH9"/>
    <mergeCell ref="CI5:CI9"/>
    <mergeCell ref="CJ5:CJ9"/>
    <mergeCell ref="CK5:CK9"/>
    <mergeCell ref="CL5:CL9"/>
    <mergeCell ref="BU5:BU9"/>
    <mergeCell ref="BV5:BV9"/>
    <mergeCell ref="BW5:BW9"/>
    <mergeCell ref="BX5:BX9"/>
    <mergeCell ref="BY5:BY9"/>
    <mergeCell ref="BZ5:BZ9"/>
    <mergeCell ref="CA5:CA9"/>
    <mergeCell ref="CB5:CB9"/>
    <mergeCell ref="CC5:CC9"/>
    <mergeCell ref="BL5:BL9"/>
    <mergeCell ref="BM5:BM9"/>
    <mergeCell ref="BN5:BN9"/>
    <mergeCell ref="BO5:BO9"/>
    <mergeCell ref="BP5:BP9"/>
    <mergeCell ref="BQ5:BQ9"/>
    <mergeCell ref="BR5:BR9"/>
    <mergeCell ref="BS5:BS9"/>
    <mergeCell ref="BT5:BT9"/>
    <mergeCell ref="BC5:BC9"/>
    <mergeCell ref="BD5:BD9"/>
    <mergeCell ref="BE5:BE9"/>
    <mergeCell ref="BF5:BF9"/>
    <mergeCell ref="BG5:BG9"/>
    <mergeCell ref="BH5:BH9"/>
    <mergeCell ref="BI5:BI9"/>
    <mergeCell ref="BJ5:BJ9"/>
    <mergeCell ref="BK5:BK9"/>
    <mergeCell ref="AT5:AT9"/>
    <mergeCell ref="AU5:AU9"/>
    <mergeCell ref="AV5:AV9"/>
    <mergeCell ref="AW5:AW9"/>
    <mergeCell ref="AX5:AX9"/>
    <mergeCell ref="AY5:AY9"/>
    <mergeCell ref="AZ5:AZ9"/>
    <mergeCell ref="BA5:BA9"/>
    <mergeCell ref="BB5:BB9"/>
    <mergeCell ref="AK5:AK9"/>
    <mergeCell ref="AL5:AL9"/>
    <mergeCell ref="AM5:AM9"/>
    <mergeCell ref="AN5:AN9"/>
    <mergeCell ref="AO5:AO9"/>
    <mergeCell ref="AP5:AP9"/>
    <mergeCell ref="AQ5:AQ9"/>
    <mergeCell ref="AR5:AR9"/>
    <mergeCell ref="AS5:AS9"/>
    <mergeCell ref="AB5:AB9"/>
    <mergeCell ref="AC5:AC9"/>
    <mergeCell ref="AD5:AD9"/>
    <mergeCell ref="AE5:AE9"/>
    <mergeCell ref="AF5:AF9"/>
    <mergeCell ref="AG5:AG9"/>
    <mergeCell ref="AH5:AH9"/>
    <mergeCell ref="AI5:AI9"/>
    <mergeCell ref="AJ5:AJ9"/>
    <mergeCell ref="EC5:EC9"/>
    <mergeCell ref="ED6:ED9"/>
    <mergeCell ref="EB5:EB9"/>
    <mergeCell ref="DY5:DY9"/>
    <mergeCell ref="B4:F9"/>
    <mergeCell ref="EE7:EE9"/>
    <mergeCell ref="DS5:DS9"/>
    <mergeCell ref="DT5:DT9"/>
    <mergeCell ref="DU5:DU9"/>
    <mergeCell ref="DV5:DV9"/>
    <mergeCell ref="DW5:DW9"/>
    <mergeCell ref="DX5:DX9"/>
    <mergeCell ref="DM5:DM9"/>
    <mergeCell ref="DN5:DN9"/>
    <mergeCell ref="DZ5:DZ9"/>
    <mergeCell ref="EA5:EA9"/>
    <mergeCell ref="DF5:DF9"/>
    <mergeCell ref="DG5:DG9"/>
    <mergeCell ref="DH5:DH9"/>
    <mergeCell ref="DI5:DI9"/>
    <mergeCell ref="DJ5:DJ9"/>
    <mergeCell ref="DK5:DK9"/>
    <mergeCell ref="DL5:DL9"/>
    <mergeCell ref="DO5:DO9"/>
    <mergeCell ref="G5:G9"/>
    <mergeCell ref="H5:H9"/>
    <mergeCell ref="I5:I9"/>
    <mergeCell ref="J5:J9"/>
    <mergeCell ref="K5:K9"/>
    <mergeCell ref="L5:L9"/>
    <mergeCell ref="DP5:DP9"/>
    <mergeCell ref="DQ5:DQ9"/>
    <mergeCell ref="DR5:DR9"/>
    <mergeCell ref="M5:M9"/>
    <mergeCell ref="N5:N9"/>
    <mergeCell ref="O5:O9"/>
    <mergeCell ref="P5:P9"/>
    <mergeCell ref="Q5:Q9"/>
    <mergeCell ref="R5:R9"/>
    <mergeCell ref="S5:S9"/>
    <mergeCell ref="T5:T9"/>
    <mergeCell ref="U5:U9"/>
    <mergeCell ref="V5:V9"/>
    <mergeCell ref="W5:W9"/>
    <mergeCell ref="X5:X9"/>
    <mergeCell ref="Y5:Y9"/>
    <mergeCell ref="Z5:Z9"/>
    <mergeCell ref="AA5:AA9"/>
  </mergeCells>
  <phoneticPr fontId="9"/>
  <pageMargins left="0.7" right="0.7" top="0.75" bottom="0.75" header="0.3" footer="0.3"/>
  <pageSetup paperSize="9" scale="10" orientation="portrait" verticalDpi="0" r:id="rId1"/>
  <colBreaks count="1" manualBreakCount="1">
    <brk id="100" max="73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697DF-BB3D-49FC-A74F-FDDDBCD6390A}">
  <sheetPr>
    <pageSetUpPr fitToPage="1"/>
  </sheetPr>
  <dimension ref="B1:Z85"/>
  <sheetViews>
    <sheetView zoomScale="80" zoomScaleNormal="80" workbookViewId="0">
      <pane xSplit="5" ySplit="7" topLeftCell="F8" activePane="bottomRight" state="frozen"/>
      <selection pane="topRight" activeCell="F1" sqref="F1"/>
      <selection pane="bottomLeft" activeCell="A8" sqref="A8"/>
      <selection pane="bottomRight"/>
    </sheetView>
  </sheetViews>
  <sheetFormatPr defaultRowHeight="18.75"/>
  <cols>
    <col min="2" max="5" width="5.625" style="379" customWidth="1"/>
    <col min="6" max="6" width="14.75" bestFit="1" customWidth="1"/>
    <col min="26" max="26" width="9" style="255"/>
  </cols>
  <sheetData>
    <row r="1" spans="2:26" ht="39.950000000000003" customHeight="1" thickBot="1">
      <c r="B1" s="242" t="s">
        <v>740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1"/>
    </row>
    <row r="2" spans="2:26" ht="19.5" thickTop="1"/>
    <row r="3" spans="2:26">
      <c r="F3" t="s">
        <v>739</v>
      </c>
    </row>
    <row r="4" spans="2:26">
      <c r="B4" s="587" t="s">
        <v>106</v>
      </c>
      <c r="C4" s="587"/>
      <c r="D4" s="587"/>
      <c r="E4" s="587"/>
      <c r="F4" s="587" t="s">
        <v>738</v>
      </c>
      <c r="G4" s="587" t="s">
        <v>737</v>
      </c>
      <c r="H4" s="587"/>
      <c r="I4" s="587"/>
      <c r="J4" s="587"/>
      <c r="K4" s="587"/>
      <c r="L4" s="587"/>
      <c r="M4" s="587"/>
      <c r="N4" s="587"/>
      <c r="O4" s="587"/>
      <c r="P4" s="587"/>
      <c r="Q4" s="587"/>
      <c r="R4" s="587"/>
      <c r="S4" s="587"/>
      <c r="T4" s="587"/>
      <c r="U4" s="588" t="s">
        <v>736</v>
      </c>
      <c r="V4" s="665" t="s">
        <v>735</v>
      </c>
      <c r="W4" s="666"/>
      <c r="X4" s="666"/>
      <c r="Y4" s="666"/>
      <c r="Z4" s="667"/>
    </row>
    <row r="5" spans="2:26">
      <c r="B5" s="587"/>
      <c r="C5" s="587"/>
      <c r="D5" s="587"/>
      <c r="E5" s="587"/>
      <c r="F5" s="587"/>
      <c r="G5" s="587" t="s">
        <v>734</v>
      </c>
      <c r="H5" s="587"/>
      <c r="I5" s="587"/>
      <c r="J5" s="587"/>
      <c r="K5" s="587" t="s">
        <v>733</v>
      </c>
      <c r="L5" s="587"/>
      <c r="M5" s="587"/>
      <c r="N5" s="587" t="s">
        <v>732</v>
      </c>
      <c r="O5" s="587"/>
      <c r="P5" s="587"/>
      <c r="Q5" s="587" t="s">
        <v>731</v>
      </c>
      <c r="R5" s="587"/>
      <c r="S5" s="587"/>
      <c r="T5" s="587"/>
      <c r="U5" s="587"/>
      <c r="V5" s="587" t="s">
        <v>445</v>
      </c>
      <c r="W5" s="587" t="s">
        <v>730</v>
      </c>
      <c r="X5" s="587" t="s">
        <v>729</v>
      </c>
      <c r="Y5" s="587" t="s">
        <v>728</v>
      </c>
      <c r="Z5" s="676" t="s">
        <v>727</v>
      </c>
    </row>
    <row r="6" spans="2:26">
      <c r="B6" s="587"/>
      <c r="C6" s="587"/>
      <c r="D6" s="587"/>
      <c r="E6" s="587"/>
      <c r="F6" s="587"/>
      <c r="G6" s="349" t="s">
        <v>445</v>
      </c>
      <c r="H6" s="349" t="s">
        <v>723</v>
      </c>
      <c r="I6" s="349" t="s">
        <v>722</v>
      </c>
      <c r="J6" s="349" t="s">
        <v>726</v>
      </c>
      <c r="K6" s="349" t="s">
        <v>445</v>
      </c>
      <c r="L6" s="349" t="s">
        <v>725</v>
      </c>
      <c r="M6" s="349" t="s">
        <v>724</v>
      </c>
      <c r="N6" s="349" t="s">
        <v>445</v>
      </c>
      <c r="O6" s="349" t="s">
        <v>723</v>
      </c>
      <c r="P6" s="349" t="s">
        <v>722</v>
      </c>
      <c r="Q6" s="349" t="s">
        <v>445</v>
      </c>
      <c r="R6" s="349" t="s">
        <v>721</v>
      </c>
      <c r="S6" s="349" t="s">
        <v>720</v>
      </c>
      <c r="T6" s="349" t="s">
        <v>719</v>
      </c>
      <c r="U6" s="587"/>
      <c r="V6" s="587"/>
      <c r="W6" s="587"/>
      <c r="X6" s="587"/>
      <c r="Y6" s="587"/>
      <c r="Z6" s="677"/>
    </row>
    <row r="7" spans="2:26">
      <c r="B7" s="351" t="s">
        <v>352</v>
      </c>
      <c r="C7" s="376"/>
      <c r="D7" s="376"/>
      <c r="E7" s="37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207"/>
      <c r="X7" s="207"/>
      <c r="Y7" s="207"/>
      <c r="Z7" s="259"/>
    </row>
    <row r="8" spans="2:26">
      <c r="B8" s="364" t="s">
        <v>87</v>
      </c>
      <c r="C8" s="61">
        <v>2</v>
      </c>
      <c r="D8" s="87" t="s">
        <v>642</v>
      </c>
      <c r="E8" s="86">
        <v>1990</v>
      </c>
      <c r="F8" s="205">
        <v>13581</v>
      </c>
      <c r="G8" s="205">
        <v>1510</v>
      </c>
      <c r="H8" s="205">
        <v>581</v>
      </c>
      <c r="I8" s="205">
        <v>922</v>
      </c>
      <c r="J8" s="205">
        <v>7</v>
      </c>
      <c r="K8" s="205">
        <v>53</v>
      </c>
      <c r="L8" s="205">
        <v>2</v>
      </c>
      <c r="M8" s="205">
        <v>51</v>
      </c>
      <c r="N8" s="205">
        <v>6148</v>
      </c>
      <c r="O8" s="205">
        <v>71</v>
      </c>
      <c r="P8" s="205">
        <v>6077</v>
      </c>
      <c r="Q8" s="205">
        <v>292</v>
      </c>
      <c r="R8" s="675">
        <v>196</v>
      </c>
      <c r="S8" s="675"/>
      <c r="T8" s="205">
        <v>96</v>
      </c>
      <c r="U8" s="205">
        <v>122</v>
      </c>
      <c r="V8" s="205">
        <v>5456</v>
      </c>
      <c r="W8" s="205">
        <v>4523</v>
      </c>
      <c r="X8" s="205">
        <v>916</v>
      </c>
      <c r="Y8" s="205">
        <v>17</v>
      </c>
      <c r="Z8" s="257"/>
    </row>
    <row r="9" spans="2:26">
      <c r="B9" s="357"/>
      <c r="C9" s="61">
        <v>3</v>
      </c>
      <c r="D9" s="87" t="s">
        <v>642</v>
      </c>
      <c r="E9" s="86">
        <v>1991</v>
      </c>
      <c r="F9" s="205">
        <v>14042</v>
      </c>
      <c r="G9" s="205">
        <v>1504</v>
      </c>
      <c r="H9" s="205">
        <v>601</v>
      </c>
      <c r="I9" s="205">
        <v>897</v>
      </c>
      <c r="J9" s="205">
        <v>6</v>
      </c>
      <c r="K9" s="205">
        <v>54</v>
      </c>
      <c r="L9" s="205">
        <v>3</v>
      </c>
      <c r="M9" s="205">
        <v>51</v>
      </c>
      <c r="N9" s="205">
        <v>6400</v>
      </c>
      <c r="O9" s="205">
        <v>129</v>
      </c>
      <c r="P9" s="205">
        <v>6271</v>
      </c>
      <c r="Q9" s="205">
        <v>299</v>
      </c>
      <c r="R9" s="675">
        <v>200</v>
      </c>
      <c r="S9" s="675"/>
      <c r="T9" s="205">
        <v>99</v>
      </c>
      <c r="U9" s="205">
        <v>115</v>
      </c>
      <c r="V9" s="205">
        <v>5670</v>
      </c>
      <c r="W9" s="205">
        <v>4483</v>
      </c>
      <c r="X9" s="205">
        <v>1168</v>
      </c>
      <c r="Y9" s="205">
        <v>19</v>
      </c>
      <c r="Z9" s="257"/>
    </row>
    <row r="10" spans="2:26">
      <c r="B10" s="357"/>
      <c r="C10" s="61">
        <v>4</v>
      </c>
      <c r="D10" s="87" t="s">
        <v>642</v>
      </c>
      <c r="E10" s="86">
        <v>1992</v>
      </c>
      <c r="F10" s="205">
        <v>14404</v>
      </c>
      <c r="G10" s="205">
        <v>1511</v>
      </c>
      <c r="H10" s="205">
        <v>625</v>
      </c>
      <c r="I10" s="205">
        <v>877</v>
      </c>
      <c r="J10" s="205">
        <v>9</v>
      </c>
      <c r="K10" s="205">
        <v>50</v>
      </c>
      <c r="L10" s="205">
        <v>3</v>
      </c>
      <c r="M10" s="205">
        <v>47</v>
      </c>
      <c r="N10" s="205">
        <v>6580</v>
      </c>
      <c r="O10" s="205">
        <v>249</v>
      </c>
      <c r="P10" s="205">
        <v>6331</v>
      </c>
      <c r="Q10" s="205">
        <v>295</v>
      </c>
      <c r="R10" s="675">
        <v>191</v>
      </c>
      <c r="S10" s="675"/>
      <c r="T10" s="205">
        <v>104</v>
      </c>
      <c r="U10" s="205">
        <v>111</v>
      </c>
      <c r="V10" s="205">
        <v>5857</v>
      </c>
      <c r="W10" s="205">
        <v>4401</v>
      </c>
      <c r="X10" s="205">
        <v>1436</v>
      </c>
      <c r="Y10" s="205">
        <v>20</v>
      </c>
      <c r="Z10" s="257"/>
    </row>
    <row r="11" spans="2:26">
      <c r="B11" s="357"/>
      <c r="C11" s="61">
        <v>5</v>
      </c>
      <c r="D11" s="87" t="s">
        <v>642</v>
      </c>
      <c r="E11" s="86">
        <v>1993</v>
      </c>
      <c r="F11" s="205">
        <v>14788</v>
      </c>
      <c r="G11" s="205">
        <v>1522</v>
      </c>
      <c r="H11" s="205">
        <v>641</v>
      </c>
      <c r="I11" s="205">
        <v>870</v>
      </c>
      <c r="J11" s="205">
        <v>11</v>
      </c>
      <c r="K11" s="205">
        <v>50</v>
      </c>
      <c r="L11" s="205">
        <v>3</v>
      </c>
      <c r="M11" s="205">
        <v>47</v>
      </c>
      <c r="N11" s="205">
        <v>6798</v>
      </c>
      <c r="O11" s="205">
        <v>443</v>
      </c>
      <c r="P11" s="205">
        <v>6355</v>
      </c>
      <c r="Q11" s="205">
        <v>300</v>
      </c>
      <c r="R11" s="675">
        <v>194</v>
      </c>
      <c r="S11" s="675"/>
      <c r="T11" s="205">
        <v>106</v>
      </c>
      <c r="U11" s="205">
        <v>97</v>
      </c>
      <c r="V11" s="205">
        <v>6021</v>
      </c>
      <c r="W11" s="205">
        <v>4336</v>
      </c>
      <c r="X11" s="205">
        <v>1664</v>
      </c>
      <c r="Y11" s="205">
        <v>21</v>
      </c>
      <c r="Z11" s="257"/>
    </row>
    <row r="12" spans="2:26">
      <c r="B12" s="357"/>
      <c r="C12" s="61">
        <v>6</v>
      </c>
      <c r="D12" s="87" t="s">
        <v>642</v>
      </c>
      <c r="E12" s="86">
        <v>1994</v>
      </c>
      <c r="F12" s="205">
        <v>15157</v>
      </c>
      <c r="G12" s="205">
        <v>1498</v>
      </c>
      <c r="H12" s="205">
        <v>645</v>
      </c>
      <c r="I12" s="205">
        <v>845</v>
      </c>
      <c r="J12" s="205">
        <v>8</v>
      </c>
      <c r="K12" s="205">
        <v>51</v>
      </c>
      <c r="L12" s="205">
        <v>3</v>
      </c>
      <c r="M12" s="205">
        <v>48</v>
      </c>
      <c r="N12" s="205">
        <v>7058</v>
      </c>
      <c r="O12" s="205">
        <v>695</v>
      </c>
      <c r="P12" s="205">
        <v>6363</v>
      </c>
      <c r="Q12" s="205">
        <v>310</v>
      </c>
      <c r="R12" s="675">
        <v>201</v>
      </c>
      <c r="S12" s="675"/>
      <c r="T12" s="205">
        <v>109</v>
      </c>
      <c r="U12" s="205">
        <v>96</v>
      </c>
      <c r="V12" s="205">
        <v>6144</v>
      </c>
      <c r="W12" s="205">
        <v>4209</v>
      </c>
      <c r="X12" s="205">
        <v>1911</v>
      </c>
      <c r="Y12" s="205">
        <v>24</v>
      </c>
      <c r="Z12" s="257"/>
    </row>
    <row r="13" spans="2:26">
      <c r="B13" s="357"/>
      <c r="C13" s="61">
        <v>7</v>
      </c>
      <c r="D13" s="87" t="s">
        <v>642</v>
      </c>
      <c r="E13" s="86">
        <v>1995</v>
      </c>
      <c r="F13" s="205">
        <v>15620</v>
      </c>
      <c r="G13" s="205">
        <v>1526</v>
      </c>
      <c r="H13" s="205">
        <v>663</v>
      </c>
      <c r="I13" s="205">
        <v>848</v>
      </c>
      <c r="J13" s="205">
        <v>15</v>
      </c>
      <c r="K13" s="205">
        <v>48</v>
      </c>
      <c r="L13" s="205">
        <v>3</v>
      </c>
      <c r="M13" s="205">
        <v>45</v>
      </c>
      <c r="N13" s="205">
        <v>7299</v>
      </c>
      <c r="O13" s="205">
        <v>978</v>
      </c>
      <c r="P13" s="205">
        <v>6321</v>
      </c>
      <c r="Q13" s="205">
        <v>311</v>
      </c>
      <c r="R13" s="675">
        <v>200</v>
      </c>
      <c r="S13" s="675"/>
      <c r="T13" s="205">
        <v>111</v>
      </c>
      <c r="U13" s="205">
        <v>112</v>
      </c>
      <c r="V13" s="205">
        <v>6324</v>
      </c>
      <c r="W13" s="205">
        <v>4123</v>
      </c>
      <c r="X13" s="205">
        <v>2175</v>
      </c>
      <c r="Y13" s="205">
        <v>26</v>
      </c>
      <c r="Z13" s="257"/>
    </row>
    <row r="14" spans="2:26">
      <c r="B14" s="357"/>
      <c r="C14" s="61">
        <v>8</v>
      </c>
      <c r="D14" s="87" t="s">
        <v>642</v>
      </c>
      <c r="E14" s="86">
        <v>1996</v>
      </c>
      <c r="F14" s="205">
        <v>16035</v>
      </c>
      <c r="G14" s="205">
        <v>1542</v>
      </c>
      <c r="H14" s="205">
        <v>662</v>
      </c>
      <c r="I14" s="205">
        <v>858</v>
      </c>
      <c r="J14" s="205">
        <v>22</v>
      </c>
      <c r="K14" s="205">
        <v>49</v>
      </c>
      <c r="L14" s="205">
        <v>4</v>
      </c>
      <c r="M14" s="205">
        <v>45</v>
      </c>
      <c r="N14" s="205">
        <v>7490</v>
      </c>
      <c r="O14" s="205">
        <v>1215</v>
      </c>
      <c r="P14" s="205">
        <v>6275</v>
      </c>
      <c r="Q14" s="205">
        <v>314</v>
      </c>
      <c r="R14" s="675">
        <v>196</v>
      </c>
      <c r="S14" s="675"/>
      <c r="T14" s="205">
        <v>118</v>
      </c>
      <c r="U14" s="205">
        <v>116</v>
      </c>
      <c r="V14" s="205">
        <v>6524</v>
      </c>
      <c r="W14" s="205">
        <v>4013</v>
      </c>
      <c r="X14" s="205">
        <v>2479</v>
      </c>
      <c r="Y14" s="205">
        <v>32</v>
      </c>
      <c r="Z14" s="257"/>
    </row>
    <row r="15" spans="2:26">
      <c r="B15" s="357"/>
      <c r="C15" s="61">
        <v>9</v>
      </c>
      <c r="D15" s="87" t="s">
        <v>642</v>
      </c>
      <c r="E15" s="86">
        <v>1997</v>
      </c>
      <c r="F15" s="205">
        <v>16535</v>
      </c>
      <c r="G15" s="205">
        <v>1541</v>
      </c>
      <c r="H15" s="205">
        <v>680</v>
      </c>
      <c r="I15" s="205">
        <v>833</v>
      </c>
      <c r="J15" s="205">
        <v>28</v>
      </c>
      <c r="K15" s="205">
        <v>50</v>
      </c>
      <c r="L15" s="205">
        <v>4</v>
      </c>
      <c r="M15" s="205">
        <v>46</v>
      </c>
      <c r="N15" s="205">
        <v>7736</v>
      </c>
      <c r="O15" s="205">
        <v>1530</v>
      </c>
      <c r="P15" s="205">
        <v>6206</v>
      </c>
      <c r="Q15" s="205">
        <v>330</v>
      </c>
      <c r="R15" s="675">
        <v>207</v>
      </c>
      <c r="S15" s="675"/>
      <c r="T15" s="205">
        <v>123</v>
      </c>
      <c r="U15" s="205">
        <v>110</v>
      </c>
      <c r="V15" s="205">
        <v>6768</v>
      </c>
      <c r="W15" s="205">
        <v>3913</v>
      </c>
      <c r="X15" s="205">
        <v>2820</v>
      </c>
      <c r="Y15" s="205">
        <v>35</v>
      </c>
      <c r="Z15" s="257"/>
    </row>
    <row r="16" spans="2:26">
      <c r="B16" s="357"/>
      <c r="C16" s="61">
        <v>10</v>
      </c>
      <c r="D16" s="87" t="s">
        <v>642</v>
      </c>
      <c r="E16" s="86">
        <v>1998</v>
      </c>
      <c r="F16" s="205">
        <v>16802</v>
      </c>
      <c r="G16" s="205">
        <v>1530</v>
      </c>
      <c r="H16" s="205">
        <v>663</v>
      </c>
      <c r="I16" s="205">
        <v>846</v>
      </c>
      <c r="J16" s="205">
        <v>21</v>
      </c>
      <c r="K16" s="205">
        <v>49</v>
      </c>
      <c r="L16" s="205">
        <v>4</v>
      </c>
      <c r="M16" s="205">
        <v>45</v>
      </c>
      <c r="N16" s="205">
        <v>7906</v>
      </c>
      <c r="O16" s="205">
        <v>1741</v>
      </c>
      <c r="P16" s="205">
        <v>6165</v>
      </c>
      <c r="Q16" s="205">
        <v>328</v>
      </c>
      <c r="R16" s="675">
        <v>206</v>
      </c>
      <c r="S16" s="675"/>
      <c r="T16" s="205">
        <v>122</v>
      </c>
      <c r="U16" s="205">
        <v>121</v>
      </c>
      <c r="V16" s="205">
        <v>6868</v>
      </c>
      <c r="W16" s="205">
        <v>3743</v>
      </c>
      <c r="X16" s="205">
        <v>3089</v>
      </c>
      <c r="Y16" s="205">
        <v>36</v>
      </c>
      <c r="Z16" s="257"/>
    </row>
    <row r="17" spans="2:26">
      <c r="B17" s="357"/>
      <c r="C17" s="61">
        <v>11</v>
      </c>
      <c r="D17" s="87" t="s">
        <v>642</v>
      </c>
      <c r="E17" s="86">
        <v>1999</v>
      </c>
      <c r="F17" s="205">
        <v>17102</v>
      </c>
      <c r="G17" s="205">
        <v>1482</v>
      </c>
      <c r="H17" s="205">
        <v>654</v>
      </c>
      <c r="I17" s="205">
        <v>808</v>
      </c>
      <c r="J17" s="205">
        <v>20</v>
      </c>
      <c r="K17" s="205">
        <v>47</v>
      </c>
      <c r="L17" s="205">
        <v>4</v>
      </c>
      <c r="M17" s="205">
        <v>43</v>
      </c>
      <c r="N17" s="205">
        <v>8036</v>
      </c>
      <c r="O17" s="205">
        <v>1899</v>
      </c>
      <c r="P17" s="205">
        <v>6137</v>
      </c>
      <c r="Q17" s="205">
        <v>349</v>
      </c>
      <c r="R17" s="675">
        <v>226</v>
      </c>
      <c r="S17" s="675"/>
      <c r="T17" s="205">
        <v>123</v>
      </c>
      <c r="U17" s="205">
        <v>131</v>
      </c>
      <c r="V17" s="205">
        <v>7057</v>
      </c>
      <c r="W17" s="205">
        <v>3654</v>
      </c>
      <c r="X17" s="205">
        <v>3367</v>
      </c>
      <c r="Y17" s="205">
        <v>36</v>
      </c>
      <c r="Z17" s="257"/>
    </row>
    <row r="18" spans="2:26">
      <c r="B18" s="357"/>
      <c r="C18" s="61">
        <v>12</v>
      </c>
      <c r="D18" s="87" t="s">
        <v>642</v>
      </c>
      <c r="E18" s="86">
        <v>2000</v>
      </c>
      <c r="F18" s="205">
        <v>17394</v>
      </c>
      <c r="G18" s="205">
        <v>1475</v>
      </c>
      <c r="H18" s="205">
        <v>645</v>
      </c>
      <c r="I18" s="205">
        <v>812</v>
      </c>
      <c r="J18" s="205">
        <v>18</v>
      </c>
      <c r="K18" s="205">
        <v>49</v>
      </c>
      <c r="L18" s="205">
        <v>4</v>
      </c>
      <c r="M18" s="205">
        <v>45</v>
      </c>
      <c r="N18" s="205">
        <v>8087</v>
      </c>
      <c r="O18" s="205">
        <v>2039</v>
      </c>
      <c r="P18" s="205">
        <v>6048</v>
      </c>
      <c r="Q18" s="205">
        <v>362</v>
      </c>
      <c r="R18" s="675">
        <v>238</v>
      </c>
      <c r="S18" s="675"/>
      <c r="T18" s="205">
        <v>124</v>
      </c>
      <c r="U18" s="205">
        <v>125</v>
      </c>
      <c r="V18" s="205">
        <v>7296</v>
      </c>
      <c r="W18" s="205">
        <v>3597</v>
      </c>
      <c r="X18" s="205">
        <v>3659</v>
      </c>
      <c r="Y18" s="205">
        <v>40</v>
      </c>
      <c r="Z18" s="257"/>
    </row>
    <row r="19" spans="2:26">
      <c r="B19" s="357"/>
      <c r="C19" s="61">
        <v>13</v>
      </c>
      <c r="D19" s="87" t="s">
        <v>642</v>
      </c>
      <c r="E19" s="86">
        <v>2001</v>
      </c>
      <c r="F19" s="205">
        <v>17695</v>
      </c>
      <c r="G19" s="205">
        <v>1424</v>
      </c>
      <c r="H19" s="205">
        <v>630</v>
      </c>
      <c r="I19" s="205">
        <v>776</v>
      </c>
      <c r="J19" s="205">
        <v>18</v>
      </c>
      <c r="K19" s="205">
        <v>50</v>
      </c>
      <c r="L19" s="205">
        <v>4</v>
      </c>
      <c r="M19" s="205">
        <v>46</v>
      </c>
      <c r="N19" s="205">
        <v>8115</v>
      </c>
      <c r="O19" s="205">
        <v>2178</v>
      </c>
      <c r="P19" s="205">
        <v>5937</v>
      </c>
      <c r="Q19" s="205">
        <v>371</v>
      </c>
      <c r="R19" s="675">
        <v>247</v>
      </c>
      <c r="S19" s="675"/>
      <c r="T19" s="205">
        <v>124</v>
      </c>
      <c r="U19" s="205">
        <v>130</v>
      </c>
      <c r="V19" s="205">
        <v>7605</v>
      </c>
      <c r="W19" s="205">
        <v>3508</v>
      </c>
      <c r="X19" s="205">
        <v>4053</v>
      </c>
      <c r="Y19" s="205">
        <v>44</v>
      </c>
      <c r="Z19" s="257"/>
    </row>
    <row r="20" spans="2:26">
      <c r="B20" s="357"/>
      <c r="C20" s="61">
        <v>14</v>
      </c>
      <c r="D20" s="87" t="s">
        <v>642</v>
      </c>
      <c r="E20" s="86">
        <v>2002</v>
      </c>
      <c r="F20" s="205">
        <v>17915</v>
      </c>
      <c r="G20" s="205">
        <v>1398</v>
      </c>
      <c r="H20" s="205">
        <v>619</v>
      </c>
      <c r="I20" s="205">
        <v>763</v>
      </c>
      <c r="J20" s="205">
        <v>16</v>
      </c>
      <c r="K20" s="205">
        <v>51</v>
      </c>
      <c r="L20" s="205">
        <v>2</v>
      </c>
      <c r="M20" s="205">
        <v>49</v>
      </c>
      <c r="N20" s="205">
        <v>8131</v>
      </c>
      <c r="O20" s="205">
        <v>2268</v>
      </c>
      <c r="P20" s="205">
        <v>5863</v>
      </c>
      <c r="Q20" s="205">
        <v>375</v>
      </c>
      <c r="R20" s="675">
        <v>251</v>
      </c>
      <c r="S20" s="675"/>
      <c r="T20" s="205">
        <v>124</v>
      </c>
      <c r="U20" s="205">
        <v>138</v>
      </c>
      <c r="V20" s="205">
        <v>7822</v>
      </c>
      <c r="W20" s="205">
        <v>3459</v>
      </c>
      <c r="X20" s="205">
        <v>4320</v>
      </c>
      <c r="Y20" s="205">
        <v>43</v>
      </c>
      <c r="Z20" s="257"/>
    </row>
    <row r="21" spans="2:26">
      <c r="B21" s="357"/>
      <c r="C21" s="61">
        <v>15</v>
      </c>
      <c r="D21" s="87" t="s">
        <v>642</v>
      </c>
      <c r="E21" s="86">
        <v>2003</v>
      </c>
      <c r="F21" s="205">
        <v>18044</v>
      </c>
      <c r="G21" s="205">
        <v>1373</v>
      </c>
      <c r="H21" s="205">
        <v>612</v>
      </c>
      <c r="I21" s="205">
        <v>747</v>
      </c>
      <c r="J21" s="205">
        <v>14</v>
      </c>
      <c r="K21" s="205">
        <v>54</v>
      </c>
      <c r="L21" s="205">
        <v>2</v>
      </c>
      <c r="M21" s="205">
        <v>52</v>
      </c>
      <c r="N21" s="205">
        <v>8120</v>
      </c>
      <c r="O21" s="205">
        <v>2326</v>
      </c>
      <c r="P21" s="205">
        <v>5794</v>
      </c>
      <c r="Q21" s="205">
        <v>372</v>
      </c>
      <c r="R21" s="675">
        <v>246</v>
      </c>
      <c r="S21" s="675"/>
      <c r="T21" s="205">
        <v>126</v>
      </c>
      <c r="U21" s="205">
        <v>142</v>
      </c>
      <c r="V21" s="205">
        <v>7983</v>
      </c>
      <c r="W21" s="205">
        <v>3367</v>
      </c>
      <c r="X21" s="205">
        <v>4571</v>
      </c>
      <c r="Y21" s="205">
        <v>45</v>
      </c>
      <c r="Z21" s="257"/>
    </row>
    <row r="22" spans="2:26">
      <c r="B22" s="357"/>
      <c r="C22" s="61">
        <v>16</v>
      </c>
      <c r="D22" s="87" t="s">
        <v>642</v>
      </c>
      <c r="E22" s="86">
        <v>2004</v>
      </c>
      <c r="F22" s="205">
        <v>18103</v>
      </c>
      <c r="G22" s="205">
        <v>1342</v>
      </c>
      <c r="H22" s="205">
        <v>612</v>
      </c>
      <c r="I22" s="205">
        <v>717</v>
      </c>
      <c r="J22" s="205">
        <v>13</v>
      </c>
      <c r="K22" s="205">
        <v>56</v>
      </c>
      <c r="L22" s="205">
        <v>2</v>
      </c>
      <c r="M22" s="205">
        <v>54</v>
      </c>
      <c r="N22" s="205">
        <v>8025</v>
      </c>
      <c r="O22" s="205">
        <v>2395</v>
      </c>
      <c r="P22" s="205">
        <v>5630</v>
      </c>
      <c r="Q22" s="205">
        <v>369</v>
      </c>
      <c r="R22" s="675">
        <v>242</v>
      </c>
      <c r="S22" s="675"/>
      <c r="T22" s="205">
        <v>127</v>
      </c>
      <c r="U22" s="205">
        <v>143</v>
      </c>
      <c r="V22" s="205">
        <v>8168</v>
      </c>
      <c r="W22" s="205">
        <v>3300</v>
      </c>
      <c r="X22" s="205">
        <v>4822</v>
      </c>
      <c r="Y22" s="205">
        <v>46</v>
      </c>
      <c r="Z22" s="257"/>
    </row>
    <row r="23" spans="2:26">
      <c r="B23" s="378"/>
      <c r="C23" s="61">
        <v>17</v>
      </c>
      <c r="D23" s="87" t="s">
        <v>642</v>
      </c>
      <c r="E23" s="86">
        <v>2005</v>
      </c>
      <c r="F23" s="205">
        <v>18247</v>
      </c>
      <c r="G23" s="205">
        <v>1301</v>
      </c>
      <c r="H23" s="205">
        <v>590</v>
      </c>
      <c r="I23" s="205">
        <v>698</v>
      </c>
      <c r="J23" s="205">
        <v>13</v>
      </c>
      <c r="K23" s="205">
        <v>50</v>
      </c>
      <c r="L23" s="205">
        <v>2</v>
      </c>
      <c r="M23" s="205">
        <v>48</v>
      </c>
      <c r="N23" s="205">
        <v>8083</v>
      </c>
      <c r="O23" s="205">
        <v>2478</v>
      </c>
      <c r="P23" s="205">
        <v>5605</v>
      </c>
      <c r="Q23" s="205">
        <v>360</v>
      </c>
      <c r="R23" s="205">
        <v>190</v>
      </c>
      <c r="S23" s="205">
        <v>47</v>
      </c>
      <c r="T23" s="205">
        <v>123</v>
      </c>
      <c r="U23" s="205">
        <v>133</v>
      </c>
      <c r="V23" s="205">
        <v>8320</v>
      </c>
      <c r="W23" s="205">
        <v>3287</v>
      </c>
      <c r="X23" s="205">
        <v>4987</v>
      </c>
      <c r="Y23" s="205">
        <v>46</v>
      </c>
      <c r="Z23" s="257"/>
    </row>
    <row r="24" spans="2:26">
      <c r="B24" s="378"/>
      <c r="C24" s="61">
        <v>18</v>
      </c>
      <c r="D24" s="87" t="s">
        <v>642</v>
      </c>
      <c r="E24" s="86">
        <v>2006</v>
      </c>
      <c r="F24" s="205">
        <v>18336</v>
      </c>
      <c r="G24" s="205">
        <v>1269</v>
      </c>
      <c r="H24" s="205">
        <v>575</v>
      </c>
      <c r="I24" s="205">
        <v>679</v>
      </c>
      <c r="J24" s="205">
        <v>15</v>
      </c>
      <c r="K24" s="205">
        <v>48</v>
      </c>
      <c r="L24" s="205">
        <v>2</v>
      </c>
      <c r="M24" s="205">
        <v>46</v>
      </c>
      <c r="N24" s="205">
        <v>8042</v>
      </c>
      <c r="O24" s="205">
        <v>2490</v>
      </c>
      <c r="P24" s="205">
        <v>5552</v>
      </c>
      <c r="Q24" s="205">
        <v>358</v>
      </c>
      <c r="R24" s="205">
        <v>187</v>
      </c>
      <c r="S24" s="205">
        <v>47</v>
      </c>
      <c r="T24" s="205">
        <v>124</v>
      </c>
      <c r="U24" s="205">
        <v>136</v>
      </c>
      <c r="V24" s="205">
        <v>8483</v>
      </c>
      <c r="W24" s="205">
        <v>3253</v>
      </c>
      <c r="X24" s="205">
        <v>5183</v>
      </c>
      <c r="Y24" s="205">
        <v>47</v>
      </c>
      <c r="Z24" s="257"/>
    </row>
    <row r="25" spans="2:26">
      <c r="B25" s="378"/>
      <c r="C25" s="61">
        <v>19</v>
      </c>
      <c r="D25" s="87" t="s">
        <v>642</v>
      </c>
      <c r="E25" s="86">
        <v>2007</v>
      </c>
      <c r="F25" s="205">
        <v>18238</v>
      </c>
      <c r="G25" s="205">
        <v>1220</v>
      </c>
      <c r="H25" s="205">
        <v>547</v>
      </c>
      <c r="I25" s="205">
        <v>658</v>
      </c>
      <c r="J25" s="205">
        <v>15</v>
      </c>
      <c r="K25" s="205">
        <v>45</v>
      </c>
      <c r="L25" s="205">
        <v>2</v>
      </c>
      <c r="M25" s="205">
        <v>43</v>
      </c>
      <c r="N25" s="205">
        <v>7820</v>
      </c>
      <c r="O25" s="205">
        <v>2446</v>
      </c>
      <c r="P25" s="205">
        <v>5374</v>
      </c>
      <c r="Q25" s="205">
        <v>358</v>
      </c>
      <c r="R25" s="205">
        <v>191</v>
      </c>
      <c r="S25" s="205">
        <v>45</v>
      </c>
      <c r="T25" s="205">
        <v>122</v>
      </c>
      <c r="U25" s="205">
        <v>142</v>
      </c>
      <c r="V25" s="205">
        <v>8653</v>
      </c>
      <c r="W25" s="205">
        <v>3213</v>
      </c>
      <c r="X25" s="205">
        <v>5393</v>
      </c>
      <c r="Y25" s="205">
        <v>47</v>
      </c>
      <c r="Z25" s="257"/>
    </row>
    <row r="26" spans="2:26">
      <c r="B26" s="378"/>
      <c r="C26" s="61">
        <v>20</v>
      </c>
      <c r="D26" s="87" t="s">
        <v>642</v>
      </c>
      <c r="E26" s="86">
        <v>2008</v>
      </c>
      <c r="F26" s="205">
        <v>18130</v>
      </c>
      <c r="G26" s="205">
        <v>1154</v>
      </c>
      <c r="H26" s="205">
        <v>527</v>
      </c>
      <c r="I26" s="205">
        <v>613</v>
      </c>
      <c r="J26" s="205">
        <v>14</v>
      </c>
      <c r="K26" s="205">
        <v>44</v>
      </c>
      <c r="L26" s="205">
        <v>2</v>
      </c>
      <c r="M26" s="205">
        <v>42</v>
      </c>
      <c r="N26" s="205">
        <v>7604</v>
      </c>
      <c r="O26" s="205">
        <v>2404</v>
      </c>
      <c r="P26" s="205">
        <v>5200</v>
      </c>
      <c r="Q26" s="205">
        <v>372</v>
      </c>
      <c r="R26" s="205">
        <v>205</v>
      </c>
      <c r="S26" s="205">
        <v>45</v>
      </c>
      <c r="T26" s="205">
        <v>122</v>
      </c>
      <c r="U26" s="205">
        <v>150</v>
      </c>
      <c r="V26" s="205">
        <v>8806</v>
      </c>
      <c r="W26" s="205">
        <v>3131</v>
      </c>
      <c r="X26" s="205">
        <v>5628</v>
      </c>
      <c r="Y26" s="205">
        <v>47</v>
      </c>
      <c r="Z26" s="257"/>
    </row>
    <row r="27" spans="2:26">
      <c r="B27" s="378"/>
      <c r="C27" s="61">
        <v>21</v>
      </c>
      <c r="D27" s="87" t="s">
        <v>642</v>
      </c>
      <c r="E27" s="86">
        <v>2009</v>
      </c>
      <c r="F27" s="205">
        <v>17966</v>
      </c>
      <c r="G27" s="205">
        <v>1079</v>
      </c>
      <c r="H27" s="205">
        <v>493</v>
      </c>
      <c r="I27" s="205">
        <v>574</v>
      </c>
      <c r="J27" s="205">
        <v>12</v>
      </c>
      <c r="K27" s="205">
        <v>44</v>
      </c>
      <c r="L27" s="205">
        <v>3</v>
      </c>
      <c r="M27" s="205">
        <v>41</v>
      </c>
      <c r="N27" s="205">
        <v>7464</v>
      </c>
      <c r="O27" s="205">
        <v>2366</v>
      </c>
      <c r="P27" s="205">
        <v>5098</v>
      </c>
      <c r="Q27" s="205">
        <v>352</v>
      </c>
      <c r="R27" s="205">
        <v>186</v>
      </c>
      <c r="S27" s="205">
        <v>46</v>
      </c>
      <c r="T27" s="205">
        <v>120</v>
      </c>
      <c r="U27" s="205">
        <v>150</v>
      </c>
      <c r="V27" s="205">
        <v>8877</v>
      </c>
      <c r="W27" s="205">
        <v>3034</v>
      </c>
      <c r="X27" s="205">
        <v>5795</v>
      </c>
      <c r="Y27" s="205">
        <v>48</v>
      </c>
      <c r="Z27" s="257"/>
    </row>
    <row r="28" spans="2:26">
      <c r="B28" s="378"/>
      <c r="C28" s="61">
        <v>22</v>
      </c>
      <c r="D28" s="87" t="s">
        <v>642</v>
      </c>
      <c r="E28" s="86">
        <v>2010</v>
      </c>
      <c r="F28" s="205">
        <v>18022</v>
      </c>
      <c r="G28" s="205">
        <v>1055</v>
      </c>
      <c r="H28" s="205">
        <v>480</v>
      </c>
      <c r="I28" s="205">
        <v>562</v>
      </c>
      <c r="J28" s="205">
        <v>13</v>
      </c>
      <c r="K28" s="205">
        <v>46</v>
      </c>
      <c r="L28" s="205">
        <v>4</v>
      </c>
      <c r="M28" s="205">
        <v>42</v>
      </c>
      <c r="N28" s="205">
        <v>7398</v>
      </c>
      <c r="O28" s="205">
        <v>2393</v>
      </c>
      <c r="P28" s="205">
        <v>5005</v>
      </c>
      <c r="Q28" s="205">
        <v>345</v>
      </c>
      <c r="R28" s="205">
        <v>188</v>
      </c>
      <c r="S28" s="205">
        <v>41</v>
      </c>
      <c r="T28" s="205">
        <v>116</v>
      </c>
      <c r="U28" s="205">
        <v>159</v>
      </c>
      <c r="V28" s="205">
        <v>9019</v>
      </c>
      <c r="W28" s="205">
        <v>3017</v>
      </c>
      <c r="X28" s="205">
        <v>5949</v>
      </c>
      <c r="Y28" s="205">
        <v>53</v>
      </c>
      <c r="Z28" s="257"/>
    </row>
    <row r="29" spans="2:26">
      <c r="B29" s="378"/>
      <c r="C29" s="61">
        <v>23</v>
      </c>
      <c r="D29" s="87" t="s">
        <v>642</v>
      </c>
      <c r="E29" s="86">
        <v>2011</v>
      </c>
      <c r="F29" s="205">
        <v>17928</v>
      </c>
      <c r="G29" s="205">
        <v>1019</v>
      </c>
      <c r="H29" s="205">
        <v>462</v>
      </c>
      <c r="I29" s="205">
        <v>546</v>
      </c>
      <c r="J29" s="205">
        <v>11</v>
      </c>
      <c r="K29" s="205">
        <v>45</v>
      </c>
      <c r="L29" s="205">
        <v>3</v>
      </c>
      <c r="M29" s="205">
        <v>42</v>
      </c>
      <c r="N29" s="205">
        <v>7281</v>
      </c>
      <c r="O29" s="205">
        <v>2414</v>
      </c>
      <c r="P29" s="205">
        <v>4867</v>
      </c>
      <c r="Q29" s="205">
        <v>344</v>
      </c>
      <c r="R29" s="205">
        <v>193</v>
      </c>
      <c r="S29" s="205">
        <v>37</v>
      </c>
      <c r="T29" s="205">
        <v>114</v>
      </c>
      <c r="U29" s="205">
        <v>158</v>
      </c>
      <c r="V29" s="205">
        <v>9081</v>
      </c>
      <c r="W29" s="205">
        <v>2993</v>
      </c>
      <c r="X29" s="205">
        <v>6032</v>
      </c>
      <c r="Y29" s="205">
        <v>56</v>
      </c>
      <c r="Z29" s="257"/>
    </row>
    <row r="30" spans="2:26">
      <c r="B30" s="378"/>
      <c r="C30" s="61">
        <v>24</v>
      </c>
      <c r="D30" s="87" t="s">
        <v>642</v>
      </c>
      <c r="E30" s="86">
        <v>2012</v>
      </c>
      <c r="F30" s="205">
        <v>18006</v>
      </c>
      <c r="G30" s="205">
        <v>984</v>
      </c>
      <c r="H30" s="205">
        <v>445</v>
      </c>
      <c r="I30" s="205">
        <v>526</v>
      </c>
      <c r="J30" s="205">
        <v>13</v>
      </c>
      <c r="K30" s="205">
        <v>48</v>
      </c>
      <c r="L30" s="205">
        <v>5</v>
      </c>
      <c r="M30" s="205">
        <v>43</v>
      </c>
      <c r="N30" s="205">
        <v>7277</v>
      </c>
      <c r="O30" s="205">
        <v>2486</v>
      </c>
      <c r="P30" s="205">
        <v>4791</v>
      </c>
      <c r="Q30" s="205">
        <v>338</v>
      </c>
      <c r="R30" s="205">
        <v>195</v>
      </c>
      <c r="S30" s="205">
        <v>30</v>
      </c>
      <c r="T30" s="205">
        <v>113</v>
      </c>
      <c r="U30" s="205">
        <v>155</v>
      </c>
      <c r="V30" s="205">
        <v>9204</v>
      </c>
      <c r="W30" s="205">
        <v>2969</v>
      </c>
      <c r="X30" s="205">
        <v>6177</v>
      </c>
      <c r="Y30" s="205">
        <v>58</v>
      </c>
      <c r="Z30" s="257"/>
    </row>
    <row r="31" spans="2:26">
      <c r="B31" s="378"/>
      <c r="C31" s="61">
        <v>25</v>
      </c>
      <c r="D31" s="79" t="s">
        <v>641</v>
      </c>
      <c r="E31" s="86">
        <v>2013</v>
      </c>
      <c r="F31" s="205">
        <v>17991</v>
      </c>
      <c r="G31" s="205">
        <v>943</v>
      </c>
      <c r="H31" s="205">
        <v>430</v>
      </c>
      <c r="I31" s="205">
        <v>501</v>
      </c>
      <c r="J31" s="205">
        <v>12</v>
      </c>
      <c r="K31" s="205">
        <v>50</v>
      </c>
      <c r="L31" s="205">
        <v>6</v>
      </c>
      <c r="M31" s="205">
        <v>44</v>
      </c>
      <c r="N31" s="205">
        <v>7169</v>
      </c>
      <c r="O31" s="205">
        <v>2511</v>
      </c>
      <c r="P31" s="205">
        <v>4658</v>
      </c>
      <c r="Q31" s="205">
        <v>335</v>
      </c>
      <c r="R31" s="205">
        <v>190</v>
      </c>
      <c r="S31" s="205">
        <v>31</v>
      </c>
      <c r="T31" s="205">
        <v>114</v>
      </c>
      <c r="U31" s="205">
        <v>154</v>
      </c>
      <c r="V31" s="205">
        <v>9340</v>
      </c>
      <c r="W31" s="205">
        <v>2958</v>
      </c>
      <c r="X31" s="205">
        <v>6276</v>
      </c>
      <c r="Y31" s="205">
        <v>61</v>
      </c>
      <c r="Z31" s="257">
        <v>45</v>
      </c>
    </row>
    <row r="32" spans="2:26">
      <c r="B32" s="378"/>
      <c r="C32" s="61">
        <v>26</v>
      </c>
      <c r="D32" s="79" t="s">
        <v>641</v>
      </c>
      <c r="E32" s="86">
        <v>2014</v>
      </c>
      <c r="F32" s="205">
        <v>18092</v>
      </c>
      <c r="G32" s="205">
        <v>944</v>
      </c>
      <c r="H32" s="205">
        <v>429</v>
      </c>
      <c r="I32" s="205">
        <v>502</v>
      </c>
      <c r="J32" s="205">
        <v>13</v>
      </c>
      <c r="K32" s="205">
        <v>49</v>
      </c>
      <c r="L32" s="205">
        <v>7</v>
      </c>
      <c r="M32" s="205">
        <v>42</v>
      </c>
      <c r="N32" s="205">
        <v>7036</v>
      </c>
      <c r="O32" s="205">
        <v>2537</v>
      </c>
      <c r="P32" s="205">
        <v>4499</v>
      </c>
      <c r="Q32" s="205">
        <v>333</v>
      </c>
      <c r="R32" s="205">
        <v>190</v>
      </c>
      <c r="S32" s="205">
        <v>29</v>
      </c>
      <c r="T32" s="205">
        <v>114</v>
      </c>
      <c r="U32" s="205">
        <v>168</v>
      </c>
      <c r="V32" s="205">
        <v>9562</v>
      </c>
      <c r="W32" s="205">
        <v>2940</v>
      </c>
      <c r="X32" s="205">
        <v>6559</v>
      </c>
      <c r="Y32" s="205">
        <v>62</v>
      </c>
      <c r="Z32" s="257">
        <v>1</v>
      </c>
    </row>
    <row r="33" spans="2:26">
      <c r="B33" s="378"/>
      <c r="C33" s="61">
        <v>27</v>
      </c>
      <c r="D33" s="79" t="s">
        <v>641</v>
      </c>
      <c r="E33" s="86">
        <v>2015</v>
      </c>
      <c r="F33" s="205">
        <v>18210</v>
      </c>
      <c r="G33" s="205">
        <v>940</v>
      </c>
      <c r="H33" s="205">
        <v>433</v>
      </c>
      <c r="I33" s="205">
        <v>494</v>
      </c>
      <c r="J33" s="205">
        <v>13</v>
      </c>
      <c r="K33" s="205">
        <v>49</v>
      </c>
      <c r="L33" s="205">
        <v>7</v>
      </c>
      <c r="M33" s="205">
        <v>42</v>
      </c>
      <c r="N33" s="205">
        <v>6983</v>
      </c>
      <c r="O33" s="205">
        <v>2571</v>
      </c>
      <c r="P33" s="205">
        <v>4412</v>
      </c>
      <c r="Q33" s="205">
        <v>341</v>
      </c>
      <c r="R33" s="205">
        <v>199</v>
      </c>
      <c r="S33" s="205">
        <v>32</v>
      </c>
      <c r="T33" s="205">
        <v>110</v>
      </c>
      <c r="U33" s="205">
        <v>187</v>
      </c>
      <c r="V33" s="205">
        <v>9710</v>
      </c>
      <c r="W33" s="205">
        <v>2909</v>
      </c>
      <c r="X33" s="205">
        <v>6741</v>
      </c>
      <c r="Y33" s="205">
        <v>59</v>
      </c>
      <c r="Z33" s="257">
        <v>1</v>
      </c>
    </row>
    <row r="34" spans="2:26">
      <c r="B34" s="378"/>
      <c r="C34" s="61">
        <v>28</v>
      </c>
      <c r="D34" s="79" t="s">
        <v>641</v>
      </c>
      <c r="E34" s="86">
        <v>2016</v>
      </c>
      <c r="F34" s="205">
        <v>18204</v>
      </c>
      <c r="G34" s="205">
        <v>927</v>
      </c>
      <c r="H34" s="205">
        <v>434</v>
      </c>
      <c r="I34" s="205">
        <v>480</v>
      </c>
      <c r="J34" s="205">
        <v>13</v>
      </c>
      <c r="K34" s="205">
        <v>49</v>
      </c>
      <c r="L34" s="205">
        <v>7</v>
      </c>
      <c r="M34" s="205">
        <v>42</v>
      </c>
      <c r="N34" s="205">
        <v>6939</v>
      </c>
      <c r="O34" s="205">
        <v>2638</v>
      </c>
      <c r="P34" s="205">
        <v>4301</v>
      </c>
      <c r="Q34" s="205">
        <v>342</v>
      </c>
      <c r="R34" s="205">
        <v>203</v>
      </c>
      <c r="S34" s="205">
        <v>30</v>
      </c>
      <c r="T34" s="205">
        <v>109</v>
      </c>
      <c r="U34" s="205">
        <v>189</v>
      </c>
      <c r="V34" s="205">
        <v>9758</v>
      </c>
      <c r="W34" s="205">
        <v>2877</v>
      </c>
      <c r="X34" s="205">
        <v>6822</v>
      </c>
      <c r="Y34" s="205">
        <v>58</v>
      </c>
      <c r="Z34" s="257">
        <v>1</v>
      </c>
    </row>
    <row r="35" spans="2:26">
      <c r="B35" s="378"/>
      <c r="C35" s="61">
        <v>29</v>
      </c>
      <c r="D35" s="79" t="s">
        <v>641</v>
      </c>
      <c r="E35" s="86">
        <v>2017</v>
      </c>
      <c r="F35" s="205">
        <v>18097</v>
      </c>
      <c r="G35" s="205">
        <v>905</v>
      </c>
      <c r="H35" s="205">
        <v>418</v>
      </c>
      <c r="I35" s="205">
        <v>472</v>
      </c>
      <c r="J35" s="205">
        <v>15</v>
      </c>
      <c r="K35" s="205">
        <v>52</v>
      </c>
      <c r="L35" s="205">
        <v>8</v>
      </c>
      <c r="M35" s="205">
        <v>44</v>
      </c>
      <c r="N35" s="205">
        <v>6902</v>
      </c>
      <c r="O35" s="205">
        <v>2663</v>
      </c>
      <c r="P35" s="205">
        <v>4239</v>
      </c>
      <c r="Q35" s="205">
        <v>340</v>
      </c>
      <c r="R35" s="205">
        <v>199</v>
      </c>
      <c r="S35" s="205">
        <v>30</v>
      </c>
      <c r="T35" s="205">
        <v>111</v>
      </c>
      <c r="U35" s="205">
        <v>191</v>
      </c>
      <c r="V35" s="205">
        <v>9707</v>
      </c>
      <c r="W35" s="205">
        <v>2832</v>
      </c>
      <c r="X35" s="205">
        <v>6814</v>
      </c>
      <c r="Y35" s="205">
        <v>60</v>
      </c>
      <c r="Z35" s="257">
        <v>1</v>
      </c>
    </row>
    <row r="36" spans="2:26">
      <c r="B36" s="378"/>
      <c r="C36" s="61">
        <v>30</v>
      </c>
      <c r="D36" s="79" t="s">
        <v>641</v>
      </c>
      <c r="E36" s="86">
        <v>2018</v>
      </c>
      <c r="F36" s="205">
        <v>18028</v>
      </c>
      <c r="G36" s="205">
        <v>883</v>
      </c>
      <c r="H36" s="205">
        <v>406</v>
      </c>
      <c r="I36" s="205">
        <v>462</v>
      </c>
      <c r="J36" s="205">
        <v>15</v>
      </c>
      <c r="K36" s="205">
        <v>51</v>
      </c>
      <c r="L36" s="205">
        <v>7</v>
      </c>
      <c r="M36" s="205">
        <v>44</v>
      </c>
      <c r="N36" s="205">
        <v>6833</v>
      </c>
      <c r="O36" s="205">
        <v>2729</v>
      </c>
      <c r="P36" s="205">
        <v>4104</v>
      </c>
      <c r="Q36" s="205">
        <v>340</v>
      </c>
      <c r="R36" s="205">
        <v>200</v>
      </c>
      <c r="S36" s="205">
        <v>30</v>
      </c>
      <c r="T36" s="205">
        <v>110</v>
      </c>
      <c r="U36" s="205">
        <v>198</v>
      </c>
      <c r="V36" s="205">
        <v>9723</v>
      </c>
      <c r="W36" s="205">
        <v>2821</v>
      </c>
      <c r="X36" s="205">
        <v>6840</v>
      </c>
      <c r="Y36" s="205">
        <v>60</v>
      </c>
      <c r="Z36" s="257">
        <v>1</v>
      </c>
    </row>
    <row r="37" spans="2:26">
      <c r="B37" s="378"/>
      <c r="C37" s="61">
        <v>31</v>
      </c>
      <c r="D37" s="79" t="s">
        <v>641</v>
      </c>
      <c r="E37" s="86">
        <v>2019</v>
      </c>
      <c r="F37" s="205">
        <v>17932</v>
      </c>
      <c r="G37" s="205">
        <v>881</v>
      </c>
      <c r="H37" s="205">
        <v>413</v>
      </c>
      <c r="I37" s="205">
        <v>451</v>
      </c>
      <c r="J37" s="205">
        <v>17</v>
      </c>
      <c r="K37" s="205">
        <v>50</v>
      </c>
      <c r="L37" s="205">
        <v>8</v>
      </c>
      <c r="M37" s="205">
        <v>42</v>
      </c>
      <c r="N37" s="205">
        <v>6781</v>
      </c>
      <c r="O37" s="205">
        <v>2748</v>
      </c>
      <c r="P37" s="205">
        <v>4033</v>
      </c>
      <c r="Q37" s="205">
        <v>340</v>
      </c>
      <c r="R37" s="205">
        <v>202</v>
      </c>
      <c r="S37" s="205">
        <v>29</v>
      </c>
      <c r="T37" s="205">
        <v>109</v>
      </c>
      <c r="U37" s="205">
        <v>216</v>
      </c>
      <c r="V37" s="205">
        <v>9664</v>
      </c>
      <c r="W37" s="205">
        <v>2779</v>
      </c>
      <c r="X37" s="205">
        <v>6821</v>
      </c>
      <c r="Y37" s="205">
        <v>63</v>
      </c>
      <c r="Z37" s="257">
        <v>1</v>
      </c>
    </row>
    <row r="38" spans="2:26">
      <c r="B38" s="378" t="s">
        <v>86</v>
      </c>
      <c r="C38" s="61">
        <v>2</v>
      </c>
      <c r="D38" s="87" t="s">
        <v>641</v>
      </c>
      <c r="E38" s="86">
        <v>2020</v>
      </c>
      <c r="F38" s="205">
        <v>17889</v>
      </c>
      <c r="G38" s="205">
        <v>876</v>
      </c>
      <c r="H38" s="205">
        <v>407</v>
      </c>
      <c r="I38" s="205">
        <v>452</v>
      </c>
      <c r="J38" s="205">
        <v>17</v>
      </c>
      <c r="K38" s="205">
        <v>50</v>
      </c>
      <c r="L38" s="205">
        <v>8</v>
      </c>
      <c r="M38" s="205">
        <v>42</v>
      </c>
      <c r="N38" s="205">
        <v>6752</v>
      </c>
      <c r="O38" s="205">
        <v>2803</v>
      </c>
      <c r="P38" s="205">
        <v>3949</v>
      </c>
      <c r="Q38" s="205">
        <v>338</v>
      </c>
      <c r="R38" s="205">
        <v>204</v>
      </c>
      <c r="S38" s="205">
        <v>28</v>
      </c>
      <c r="T38" s="205">
        <v>106</v>
      </c>
      <c r="U38" s="205">
        <v>222</v>
      </c>
      <c r="V38" s="205">
        <v>9651</v>
      </c>
      <c r="W38" s="205">
        <v>2764</v>
      </c>
      <c r="X38" s="205">
        <v>6824</v>
      </c>
      <c r="Y38" s="205">
        <v>62</v>
      </c>
      <c r="Z38" s="257">
        <v>1</v>
      </c>
    </row>
    <row r="39" spans="2:26">
      <c r="B39" s="378"/>
      <c r="C39" s="61">
        <v>3</v>
      </c>
      <c r="D39" s="87" t="s">
        <v>641</v>
      </c>
      <c r="E39" s="86">
        <v>2021</v>
      </c>
      <c r="F39" s="205">
        <v>17907</v>
      </c>
      <c r="G39" s="205">
        <v>898</v>
      </c>
      <c r="H39" s="205">
        <v>417</v>
      </c>
      <c r="I39" s="205">
        <v>464</v>
      </c>
      <c r="J39" s="205">
        <v>17</v>
      </c>
      <c r="K39" s="205">
        <v>48</v>
      </c>
      <c r="L39" s="205">
        <v>8</v>
      </c>
      <c r="M39" s="205">
        <v>40</v>
      </c>
      <c r="N39" s="205">
        <v>6738</v>
      </c>
      <c r="O39" s="205">
        <v>2895</v>
      </c>
      <c r="P39" s="205">
        <v>3843</v>
      </c>
      <c r="Q39" s="205">
        <v>343</v>
      </c>
      <c r="R39" s="205">
        <v>208</v>
      </c>
      <c r="S39" s="205">
        <v>30</v>
      </c>
      <c r="T39" s="205">
        <v>105</v>
      </c>
      <c r="U39" s="205">
        <v>237</v>
      </c>
      <c r="V39" s="205">
        <v>9643</v>
      </c>
      <c r="W39" s="205">
        <v>2781</v>
      </c>
      <c r="X39" s="205">
        <v>6797</v>
      </c>
      <c r="Y39" s="205">
        <v>64</v>
      </c>
      <c r="Z39" s="257">
        <v>1</v>
      </c>
    </row>
    <row r="40" spans="2:26">
      <c r="B40" s="378"/>
      <c r="C40" s="61">
        <v>4</v>
      </c>
      <c r="D40" s="87" t="s">
        <v>641</v>
      </c>
      <c r="E40" s="86">
        <v>2022</v>
      </c>
      <c r="F40" s="205">
        <v>17807</v>
      </c>
      <c r="G40" s="205">
        <v>897</v>
      </c>
      <c r="H40" s="205">
        <v>422</v>
      </c>
      <c r="I40" s="205">
        <v>457</v>
      </c>
      <c r="J40" s="205">
        <v>18</v>
      </c>
      <c r="K40" s="205">
        <v>47</v>
      </c>
      <c r="L40" s="205">
        <v>8</v>
      </c>
      <c r="M40" s="205">
        <v>39</v>
      </c>
      <c r="N40" s="205">
        <v>6629</v>
      </c>
      <c r="O40" s="205">
        <v>2918</v>
      </c>
      <c r="P40" s="205">
        <v>3711</v>
      </c>
      <c r="Q40" s="205">
        <v>339</v>
      </c>
      <c r="R40" s="205">
        <v>204</v>
      </c>
      <c r="S40" s="205">
        <v>30</v>
      </c>
      <c r="T40" s="205">
        <v>105</v>
      </c>
      <c r="U40" s="205">
        <v>246</v>
      </c>
      <c r="V40" s="205">
        <v>9649</v>
      </c>
      <c r="W40" s="205">
        <v>2803</v>
      </c>
      <c r="X40" s="205">
        <v>6784</v>
      </c>
      <c r="Y40" s="205">
        <v>61</v>
      </c>
      <c r="Z40" s="257">
        <v>1</v>
      </c>
    </row>
    <row r="41" spans="2:26">
      <c r="B41" s="378"/>
      <c r="C41" s="61">
        <v>5</v>
      </c>
      <c r="D41" s="87" t="s">
        <v>641</v>
      </c>
      <c r="E41" s="86">
        <v>2023</v>
      </c>
      <c r="F41" s="205">
        <v>17768</v>
      </c>
      <c r="G41" s="205">
        <v>885</v>
      </c>
      <c r="H41" s="205">
        <v>404</v>
      </c>
      <c r="I41" s="205">
        <v>465</v>
      </c>
      <c r="J41" s="205">
        <v>16</v>
      </c>
      <c r="K41" s="205">
        <v>47</v>
      </c>
      <c r="L41" s="205">
        <v>8</v>
      </c>
      <c r="M41" s="205">
        <v>39</v>
      </c>
      <c r="N41" s="205">
        <v>6516</v>
      </c>
      <c r="O41" s="205">
        <v>2918</v>
      </c>
      <c r="P41" s="205">
        <v>3598</v>
      </c>
      <c r="Q41" s="205">
        <v>335</v>
      </c>
      <c r="R41" s="205">
        <v>203</v>
      </c>
      <c r="S41" s="205">
        <v>26</v>
      </c>
      <c r="T41" s="205">
        <v>106</v>
      </c>
      <c r="U41" s="205">
        <v>250</v>
      </c>
      <c r="V41" s="205">
        <v>9735</v>
      </c>
      <c r="W41" s="205">
        <v>2839</v>
      </c>
      <c r="X41" s="205">
        <v>6838</v>
      </c>
      <c r="Y41" s="205">
        <v>57</v>
      </c>
      <c r="Z41" s="257">
        <v>1</v>
      </c>
    </row>
    <row r="42" spans="2:26">
      <c r="B42" s="378"/>
      <c r="C42" s="61">
        <v>6</v>
      </c>
      <c r="D42" s="79" t="s">
        <v>642</v>
      </c>
      <c r="E42" s="86">
        <v>2024</v>
      </c>
      <c r="F42" s="205">
        <v>17616</v>
      </c>
      <c r="G42" s="205">
        <v>869</v>
      </c>
      <c r="H42" s="205">
        <v>396</v>
      </c>
      <c r="I42" s="205">
        <v>457</v>
      </c>
      <c r="J42" s="205">
        <v>16</v>
      </c>
      <c r="K42" s="205">
        <v>45</v>
      </c>
      <c r="L42" s="205">
        <v>7</v>
      </c>
      <c r="M42" s="205">
        <v>38</v>
      </c>
      <c r="N42" s="205">
        <v>6447</v>
      </c>
      <c r="O42" s="205">
        <v>2972</v>
      </c>
      <c r="P42" s="205">
        <v>3475</v>
      </c>
      <c r="Q42" s="205">
        <v>332</v>
      </c>
      <c r="R42" s="205">
        <v>200</v>
      </c>
      <c r="S42" s="205">
        <v>25</v>
      </c>
      <c r="T42" s="205">
        <v>107</v>
      </c>
      <c r="U42" s="205">
        <v>260</v>
      </c>
      <c r="V42" s="205">
        <v>9663</v>
      </c>
      <c r="W42" s="205">
        <v>2810</v>
      </c>
      <c r="X42" s="205">
        <v>6793</v>
      </c>
      <c r="Y42" s="205">
        <v>59</v>
      </c>
      <c r="Z42" s="257">
        <v>1</v>
      </c>
    </row>
    <row r="43" spans="2:26">
      <c r="B43" s="381"/>
      <c r="C43" s="248"/>
      <c r="D43" s="258"/>
      <c r="E43" s="386"/>
      <c r="F43" s="203"/>
      <c r="G43" s="203"/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56"/>
    </row>
    <row r="44" spans="2:26">
      <c r="B44" s="357" t="s">
        <v>351</v>
      </c>
      <c r="C44" s="61"/>
      <c r="D44" s="79"/>
      <c r="E44" s="86"/>
      <c r="F44" s="205"/>
      <c r="G44" s="205"/>
      <c r="H44" s="205"/>
      <c r="I44" s="205"/>
      <c r="J44" s="205"/>
      <c r="K44" s="205"/>
      <c r="L44" s="205"/>
      <c r="M44" s="205"/>
      <c r="N44" s="205"/>
      <c r="O44" s="205"/>
      <c r="P44" s="205"/>
      <c r="Q44" s="205"/>
      <c r="R44" s="205"/>
      <c r="S44" s="205"/>
      <c r="T44" s="205"/>
      <c r="U44" s="205"/>
      <c r="V44" s="205"/>
      <c r="W44" s="205"/>
      <c r="X44" s="205"/>
      <c r="Y44" s="205"/>
      <c r="Z44" s="259"/>
    </row>
    <row r="45" spans="2:26">
      <c r="B45" s="364" t="s">
        <v>87</v>
      </c>
      <c r="C45" s="61">
        <v>2</v>
      </c>
      <c r="D45" s="79" t="s">
        <v>642</v>
      </c>
      <c r="E45" s="86">
        <v>1990</v>
      </c>
      <c r="F45" s="205">
        <v>389493</v>
      </c>
      <c r="G45" s="205">
        <v>41212</v>
      </c>
      <c r="H45" s="205">
        <v>11841</v>
      </c>
      <c r="I45" s="205">
        <v>29208</v>
      </c>
      <c r="J45" s="205">
        <v>163</v>
      </c>
      <c r="K45" s="205">
        <v>1622</v>
      </c>
      <c r="L45" s="205">
        <v>660</v>
      </c>
      <c r="M45" s="205">
        <v>962</v>
      </c>
      <c r="N45" s="205">
        <v>166590</v>
      </c>
      <c r="O45" s="205">
        <v>2065</v>
      </c>
      <c r="P45" s="205">
        <v>164525</v>
      </c>
      <c r="Q45" s="205">
        <v>7186</v>
      </c>
      <c r="R45" s="675">
        <v>5283</v>
      </c>
      <c r="S45" s="675"/>
      <c r="T45" s="205">
        <v>1903</v>
      </c>
      <c r="U45" s="205">
        <v>3595</v>
      </c>
      <c r="V45" s="205">
        <v>169287</v>
      </c>
      <c r="W45" s="205">
        <v>142290</v>
      </c>
      <c r="X45" s="205">
        <v>26755</v>
      </c>
      <c r="Y45" s="205">
        <v>242</v>
      </c>
      <c r="Z45" s="257"/>
    </row>
    <row r="46" spans="2:26">
      <c r="B46" s="357"/>
      <c r="C46" s="61">
        <v>3</v>
      </c>
      <c r="D46" s="79" t="s">
        <v>642</v>
      </c>
      <c r="E46" s="86">
        <v>1991</v>
      </c>
      <c r="F46" s="205">
        <v>402828</v>
      </c>
      <c r="G46" s="205">
        <v>41788</v>
      </c>
      <c r="H46" s="205">
        <v>12387</v>
      </c>
      <c r="I46" s="205">
        <v>29229</v>
      </c>
      <c r="J46" s="205">
        <v>172</v>
      </c>
      <c r="K46" s="205">
        <v>1643</v>
      </c>
      <c r="L46" s="205">
        <v>656</v>
      </c>
      <c r="M46" s="205">
        <v>987</v>
      </c>
      <c r="N46" s="205">
        <v>173242</v>
      </c>
      <c r="O46" s="205">
        <v>3542</v>
      </c>
      <c r="P46" s="205">
        <v>169700</v>
      </c>
      <c r="Q46" s="205">
        <v>7540</v>
      </c>
      <c r="R46" s="675">
        <v>5507</v>
      </c>
      <c r="S46" s="675"/>
      <c r="T46" s="205">
        <v>2033</v>
      </c>
      <c r="U46" s="205">
        <v>3366</v>
      </c>
      <c r="V46" s="205">
        <v>175249</v>
      </c>
      <c r="W46" s="205">
        <v>140803</v>
      </c>
      <c r="X46" s="205">
        <v>34154</v>
      </c>
      <c r="Y46" s="205">
        <v>292</v>
      </c>
      <c r="Z46" s="257"/>
    </row>
    <row r="47" spans="2:26">
      <c r="B47" s="357"/>
      <c r="C47" s="61">
        <v>4</v>
      </c>
      <c r="D47" s="87" t="s">
        <v>642</v>
      </c>
      <c r="E47" s="86">
        <v>1992</v>
      </c>
      <c r="F47" s="205">
        <v>414428</v>
      </c>
      <c r="G47" s="205">
        <v>42213</v>
      </c>
      <c r="H47" s="205">
        <v>12869</v>
      </c>
      <c r="I47" s="205">
        <v>29151</v>
      </c>
      <c r="J47" s="205">
        <v>193</v>
      </c>
      <c r="K47" s="205">
        <v>1669</v>
      </c>
      <c r="L47" s="205">
        <v>676</v>
      </c>
      <c r="M47" s="205">
        <v>993</v>
      </c>
      <c r="N47" s="205">
        <v>180050</v>
      </c>
      <c r="O47" s="205">
        <v>6464</v>
      </c>
      <c r="P47" s="205">
        <v>173586</v>
      </c>
      <c r="Q47" s="205">
        <v>7874</v>
      </c>
      <c r="R47" s="675">
        <v>5745</v>
      </c>
      <c r="S47" s="675"/>
      <c r="T47" s="205">
        <v>2129</v>
      </c>
      <c r="U47" s="205">
        <v>3175</v>
      </c>
      <c r="V47" s="205">
        <v>179447</v>
      </c>
      <c r="W47" s="205">
        <v>137737</v>
      </c>
      <c r="X47" s="205">
        <v>41372</v>
      </c>
      <c r="Y47" s="205">
        <v>338</v>
      </c>
      <c r="Z47" s="257"/>
    </row>
    <row r="48" spans="2:26">
      <c r="B48" s="357"/>
      <c r="C48" s="61">
        <v>5</v>
      </c>
      <c r="D48" s="87" t="s">
        <v>642</v>
      </c>
      <c r="E48" s="86">
        <v>1993</v>
      </c>
      <c r="F48" s="205">
        <v>425234</v>
      </c>
      <c r="G48" s="205">
        <v>42668</v>
      </c>
      <c r="H48" s="205">
        <v>13226</v>
      </c>
      <c r="I48" s="205">
        <v>29230</v>
      </c>
      <c r="J48" s="205">
        <v>212</v>
      </c>
      <c r="K48" s="205">
        <v>1640</v>
      </c>
      <c r="L48" s="205">
        <v>665</v>
      </c>
      <c r="M48" s="205">
        <v>975</v>
      </c>
      <c r="N48" s="205">
        <v>186201</v>
      </c>
      <c r="O48" s="205">
        <v>11325</v>
      </c>
      <c r="P48" s="205">
        <v>174876</v>
      </c>
      <c r="Q48" s="205">
        <v>8191</v>
      </c>
      <c r="R48" s="675">
        <v>5962</v>
      </c>
      <c r="S48" s="675"/>
      <c r="T48" s="205">
        <v>2229</v>
      </c>
      <c r="U48" s="205">
        <v>3269</v>
      </c>
      <c r="V48" s="205">
        <v>183265</v>
      </c>
      <c r="W48" s="205">
        <v>135103</v>
      </c>
      <c r="X48" s="205">
        <v>47776</v>
      </c>
      <c r="Y48" s="205">
        <v>386</v>
      </c>
      <c r="Z48" s="257"/>
    </row>
    <row r="49" spans="2:26">
      <c r="B49" s="357"/>
      <c r="C49" s="61">
        <v>6</v>
      </c>
      <c r="D49" s="87" t="s">
        <v>642</v>
      </c>
      <c r="E49" s="86">
        <v>1994</v>
      </c>
      <c r="F49" s="205">
        <v>437426</v>
      </c>
      <c r="G49" s="205">
        <v>42982</v>
      </c>
      <c r="H49" s="205">
        <v>13588</v>
      </c>
      <c r="I49" s="205">
        <v>29171</v>
      </c>
      <c r="J49" s="205">
        <v>222</v>
      </c>
      <c r="K49" s="205">
        <v>1645</v>
      </c>
      <c r="L49" s="205">
        <v>661</v>
      </c>
      <c r="M49" s="205">
        <v>984</v>
      </c>
      <c r="N49" s="205">
        <v>192923</v>
      </c>
      <c r="O49" s="205">
        <v>17609</v>
      </c>
      <c r="P49" s="205">
        <v>175314</v>
      </c>
      <c r="Q49" s="205">
        <v>8446</v>
      </c>
      <c r="R49" s="675">
        <v>6122</v>
      </c>
      <c r="S49" s="675"/>
      <c r="T49" s="205">
        <v>2324</v>
      </c>
      <c r="U49" s="205">
        <v>3438</v>
      </c>
      <c r="V49" s="205">
        <v>187992</v>
      </c>
      <c r="W49" s="205">
        <v>132455</v>
      </c>
      <c r="X49" s="205">
        <v>55092</v>
      </c>
      <c r="Y49" s="205">
        <v>445</v>
      </c>
      <c r="Z49" s="257"/>
    </row>
    <row r="50" spans="2:26">
      <c r="B50" s="357"/>
      <c r="C50" s="61">
        <v>7</v>
      </c>
      <c r="D50" s="87" t="s">
        <v>642</v>
      </c>
      <c r="E50" s="86">
        <v>1995</v>
      </c>
      <c r="F50" s="205">
        <v>451436</v>
      </c>
      <c r="G50" s="205">
        <v>43900</v>
      </c>
      <c r="H50" s="205">
        <v>14276</v>
      </c>
      <c r="I50" s="205">
        <v>29327</v>
      </c>
      <c r="J50" s="205">
        <v>297</v>
      </c>
      <c r="K50" s="205">
        <v>1664</v>
      </c>
      <c r="L50" s="205">
        <v>672</v>
      </c>
      <c r="M50" s="205">
        <v>992</v>
      </c>
      <c r="N50" s="205">
        <v>200028</v>
      </c>
      <c r="O50" s="205">
        <v>24870</v>
      </c>
      <c r="P50" s="205">
        <v>176168</v>
      </c>
      <c r="Q50" s="205">
        <v>8929</v>
      </c>
      <c r="R50" s="675">
        <v>6487</v>
      </c>
      <c r="S50" s="675"/>
      <c r="T50" s="205">
        <v>2442</v>
      </c>
      <c r="U50" s="205">
        <v>3659</v>
      </c>
      <c r="V50" s="205">
        <v>193256</v>
      </c>
      <c r="W50" s="205">
        <v>130093</v>
      </c>
      <c r="X50" s="205">
        <v>62645</v>
      </c>
      <c r="Y50" s="205">
        <v>518</v>
      </c>
      <c r="Z50" s="257"/>
    </row>
    <row r="51" spans="2:26">
      <c r="B51" s="357"/>
      <c r="C51" s="61">
        <v>8</v>
      </c>
      <c r="D51" s="87" t="s">
        <v>642</v>
      </c>
      <c r="E51" s="86">
        <v>1996</v>
      </c>
      <c r="F51" s="205">
        <v>466265</v>
      </c>
      <c r="G51" s="205">
        <v>44682</v>
      </c>
      <c r="H51" s="205">
        <v>14841</v>
      </c>
      <c r="I51" s="205">
        <v>29515</v>
      </c>
      <c r="J51" s="205">
        <v>326</v>
      </c>
      <c r="K51" s="205">
        <v>1683</v>
      </c>
      <c r="L51" s="205">
        <v>673</v>
      </c>
      <c r="M51" s="205">
        <v>1010</v>
      </c>
      <c r="N51" s="205">
        <v>207390</v>
      </c>
      <c r="O51" s="205">
        <v>32334</v>
      </c>
      <c r="P51" s="205">
        <v>175056</v>
      </c>
      <c r="Q51" s="205">
        <v>9470</v>
      </c>
      <c r="R51" s="675">
        <v>6904</v>
      </c>
      <c r="S51" s="675"/>
      <c r="T51" s="205">
        <v>2566</v>
      </c>
      <c r="U51" s="205">
        <v>3812</v>
      </c>
      <c r="V51" s="205">
        <v>199228</v>
      </c>
      <c r="W51" s="205">
        <v>127537</v>
      </c>
      <c r="X51" s="205">
        <v>71072</v>
      </c>
      <c r="Y51" s="205">
        <v>619</v>
      </c>
      <c r="Z51" s="257"/>
    </row>
    <row r="52" spans="2:26">
      <c r="B52" s="357"/>
      <c r="C52" s="61">
        <v>9</v>
      </c>
      <c r="D52" s="87" t="s">
        <v>642</v>
      </c>
      <c r="E52" s="86">
        <v>1997</v>
      </c>
      <c r="F52" s="205">
        <v>480925</v>
      </c>
      <c r="G52" s="205">
        <v>45246</v>
      </c>
      <c r="H52" s="205">
        <v>15304</v>
      </c>
      <c r="I52" s="205">
        <v>29604</v>
      </c>
      <c r="J52" s="205">
        <v>338</v>
      </c>
      <c r="K52" s="205">
        <v>1684</v>
      </c>
      <c r="L52" s="205">
        <v>682</v>
      </c>
      <c r="M52" s="205">
        <v>1002</v>
      </c>
      <c r="N52" s="205">
        <v>215639</v>
      </c>
      <c r="O52" s="205">
        <v>40240</v>
      </c>
      <c r="P52" s="205">
        <v>175399</v>
      </c>
      <c r="Q52" s="205">
        <v>9838</v>
      </c>
      <c r="R52" s="675">
        <v>7401</v>
      </c>
      <c r="S52" s="675"/>
      <c r="T52" s="205">
        <v>2437</v>
      </c>
      <c r="U52" s="205">
        <v>3984</v>
      </c>
      <c r="V52" s="205">
        <v>204534</v>
      </c>
      <c r="W52" s="205">
        <v>124251</v>
      </c>
      <c r="X52" s="205">
        <v>79578</v>
      </c>
      <c r="Y52" s="205">
        <v>705</v>
      </c>
      <c r="Z52" s="257"/>
    </row>
    <row r="53" spans="2:26">
      <c r="B53" s="357"/>
      <c r="C53" s="61">
        <v>10</v>
      </c>
      <c r="D53" s="87" t="s">
        <v>642</v>
      </c>
      <c r="E53" s="86">
        <v>1998</v>
      </c>
      <c r="F53" s="205">
        <v>488705</v>
      </c>
      <c r="G53" s="205">
        <v>45158</v>
      </c>
      <c r="H53" s="205">
        <v>15539</v>
      </c>
      <c r="I53" s="205">
        <v>29286</v>
      </c>
      <c r="J53" s="205">
        <v>333</v>
      </c>
      <c r="K53" s="205">
        <v>1700</v>
      </c>
      <c r="L53" s="205">
        <v>688</v>
      </c>
      <c r="M53" s="205">
        <v>1012</v>
      </c>
      <c r="N53" s="205">
        <v>219744</v>
      </c>
      <c r="O53" s="205">
        <v>46298</v>
      </c>
      <c r="P53" s="205">
        <v>173446</v>
      </c>
      <c r="Q53" s="205">
        <v>10258</v>
      </c>
      <c r="R53" s="675">
        <v>7763</v>
      </c>
      <c r="S53" s="675"/>
      <c r="T53" s="205">
        <v>2495</v>
      </c>
      <c r="U53" s="205">
        <v>4240</v>
      </c>
      <c r="V53" s="205">
        <v>207605</v>
      </c>
      <c r="W53" s="205">
        <v>120904</v>
      </c>
      <c r="X53" s="205">
        <v>85927</v>
      </c>
      <c r="Y53" s="205">
        <v>774</v>
      </c>
      <c r="Z53" s="257"/>
    </row>
    <row r="54" spans="2:26">
      <c r="B54" s="357"/>
      <c r="C54" s="61">
        <v>11</v>
      </c>
      <c r="D54" s="87" t="s">
        <v>642</v>
      </c>
      <c r="E54" s="86">
        <v>1999</v>
      </c>
      <c r="F54" s="205">
        <v>497465</v>
      </c>
      <c r="G54" s="205">
        <v>44530</v>
      </c>
      <c r="H54" s="205">
        <v>15487</v>
      </c>
      <c r="I54" s="205">
        <v>28713</v>
      </c>
      <c r="J54" s="205">
        <v>330</v>
      </c>
      <c r="K54" s="205">
        <v>1706</v>
      </c>
      <c r="L54" s="205">
        <v>680</v>
      </c>
      <c r="M54" s="205">
        <v>1026</v>
      </c>
      <c r="N54" s="205">
        <v>223554</v>
      </c>
      <c r="O54" s="205">
        <v>51006</v>
      </c>
      <c r="P54" s="205">
        <v>172548</v>
      </c>
      <c r="Q54" s="205">
        <v>10873</v>
      </c>
      <c r="R54" s="675">
        <v>8304</v>
      </c>
      <c r="S54" s="675"/>
      <c r="T54" s="205">
        <v>2569</v>
      </c>
      <c r="U54" s="205">
        <v>4532</v>
      </c>
      <c r="V54" s="205">
        <v>212270</v>
      </c>
      <c r="W54" s="205">
        <v>117984</v>
      </c>
      <c r="X54" s="205">
        <v>93449</v>
      </c>
      <c r="Y54" s="205">
        <v>837</v>
      </c>
      <c r="Z54" s="257"/>
    </row>
    <row r="55" spans="2:26">
      <c r="B55" s="357"/>
      <c r="C55" s="61">
        <v>12</v>
      </c>
      <c r="D55" s="87" t="s">
        <v>642</v>
      </c>
      <c r="E55" s="86">
        <v>2000</v>
      </c>
      <c r="F55" s="205">
        <v>506437</v>
      </c>
      <c r="G55" s="205">
        <v>44062</v>
      </c>
      <c r="H55" s="205">
        <v>15533</v>
      </c>
      <c r="I55" s="205">
        <v>28202</v>
      </c>
      <c r="J55" s="205">
        <v>327</v>
      </c>
      <c r="K55" s="205">
        <v>1719</v>
      </c>
      <c r="L55" s="205">
        <v>685</v>
      </c>
      <c r="M55" s="205">
        <v>1034</v>
      </c>
      <c r="N55" s="205">
        <v>226094</v>
      </c>
      <c r="O55" s="205">
        <v>55496</v>
      </c>
      <c r="P55" s="205">
        <v>170598</v>
      </c>
      <c r="Q55" s="205">
        <v>11361</v>
      </c>
      <c r="R55" s="675">
        <v>8754</v>
      </c>
      <c r="S55" s="675"/>
      <c r="T55" s="205">
        <v>2607</v>
      </c>
      <c r="U55" s="205">
        <v>4683</v>
      </c>
      <c r="V55" s="205">
        <v>218518</v>
      </c>
      <c r="W55" s="205">
        <v>115639</v>
      </c>
      <c r="X55" s="205">
        <v>101969</v>
      </c>
      <c r="Y55" s="205">
        <v>910</v>
      </c>
      <c r="Z55" s="257"/>
    </row>
    <row r="56" spans="2:26">
      <c r="B56" s="357"/>
      <c r="C56" s="61">
        <v>13</v>
      </c>
      <c r="D56" s="87" t="s">
        <v>642</v>
      </c>
      <c r="E56" s="86">
        <v>2001</v>
      </c>
      <c r="F56" s="205">
        <v>514640</v>
      </c>
      <c r="G56" s="205">
        <v>43612</v>
      </c>
      <c r="H56" s="205">
        <v>15716</v>
      </c>
      <c r="I56" s="205">
        <v>27572</v>
      </c>
      <c r="J56" s="205">
        <v>324</v>
      </c>
      <c r="K56" s="205">
        <v>1741</v>
      </c>
      <c r="L56" s="205">
        <v>679</v>
      </c>
      <c r="M56" s="205">
        <v>1062</v>
      </c>
      <c r="N56" s="205">
        <v>229148</v>
      </c>
      <c r="O56" s="205">
        <v>60307</v>
      </c>
      <c r="P56" s="205">
        <v>168841</v>
      </c>
      <c r="Q56" s="205">
        <v>11572</v>
      </c>
      <c r="R56" s="675">
        <v>8925</v>
      </c>
      <c r="S56" s="675"/>
      <c r="T56" s="205">
        <v>2647</v>
      </c>
      <c r="U56" s="205">
        <v>4723</v>
      </c>
      <c r="V56" s="205">
        <v>223844</v>
      </c>
      <c r="W56" s="205">
        <v>113466</v>
      </c>
      <c r="X56" s="205">
        <v>109386</v>
      </c>
      <c r="Y56" s="205">
        <v>992</v>
      </c>
      <c r="Z56" s="257"/>
    </row>
    <row r="57" spans="2:26">
      <c r="B57" s="357"/>
      <c r="C57" s="61">
        <v>14</v>
      </c>
      <c r="D57" s="87" t="s">
        <v>642</v>
      </c>
      <c r="E57" s="86">
        <v>2002</v>
      </c>
      <c r="F57" s="205">
        <v>521452</v>
      </c>
      <c r="G57" s="205">
        <v>42774</v>
      </c>
      <c r="H57" s="205">
        <v>15591</v>
      </c>
      <c r="I57" s="205">
        <v>26866</v>
      </c>
      <c r="J57" s="205">
        <v>317</v>
      </c>
      <c r="K57" s="205">
        <v>1743</v>
      </c>
      <c r="L57" s="205">
        <v>681</v>
      </c>
      <c r="M57" s="205">
        <v>1062</v>
      </c>
      <c r="N57" s="205">
        <v>230829</v>
      </c>
      <c r="O57" s="205">
        <v>63714</v>
      </c>
      <c r="P57" s="205">
        <v>167115</v>
      </c>
      <c r="Q57" s="205">
        <v>11663</v>
      </c>
      <c r="R57" s="675">
        <v>9013</v>
      </c>
      <c r="S57" s="675"/>
      <c r="T57" s="205">
        <v>2650</v>
      </c>
      <c r="U57" s="205">
        <v>4662</v>
      </c>
      <c r="V57" s="205">
        <v>229781</v>
      </c>
      <c r="W57" s="205">
        <v>112035</v>
      </c>
      <c r="X57" s="205">
        <v>116683</v>
      </c>
      <c r="Y57" s="205">
        <v>1063</v>
      </c>
      <c r="Z57" s="257"/>
    </row>
    <row r="58" spans="2:26">
      <c r="B58" s="357"/>
      <c r="C58" s="61">
        <v>15</v>
      </c>
      <c r="D58" s="87" t="s">
        <v>642</v>
      </c>
      <c r="E58" s="86">
        <v>2003</v>
      </c>
      <c r="F58" s="205">
        <v>526947</v>
      </c>
      <c r="G58" s="205">
        <v>41638</v>
      </c>
      <c r="H58" s="205">
        <v>15343</v>
      </c>
      <c r="I58" s="205">
        <v>25981</v>
      </c>
      <c r="J58" s="205">
        <v>314</v>
      </c>
      <c r="K58" s="205">
        <v>1756</v>
      </c>
      <c r="L58" s="205">
        <v>693</v>
      </c>
      <c r="M58" s="205">
        <v>1063</v>
      </c>
      <c r="N58" s="205">
        <v>232554</v>
      </c>
      <c r="O58" s="205">
        <v>65887</v>
      </c>
      <c r="P58" s="205">
        <v>166667</v>
      </c>
      <c r="Q58" s="205">
        <v>11603</v>
      </c>
      <c r="R58" s="675">
        <v>8963</v>
      </c>
      <c r="S58" s="675"/>
      <c r="T58" s="205">
        <v>2640</v>
      </c>
      <c r="U58" s="205">
        <v>4647</v>
      </c>
      <c r="V58" s="205">
        <v>234749</v>
      </c>
      <c r="W58" s="205">
        <v>110303</v>
      </c>
      <c r="X58" s="205">
        <v>123311</v>
      </c>
      <c r="Y58" s="205">
        <v>1135</v>
      </c>
      <c r="Z58" s="257"/>
    </row>
    <row r="59" spans="2:26">
      <c r="B59" s="357"/>
      <c r="C59" s="61">
        <v>16</v>
      </c>
      <c r="D59" s="87" t="s">
        <v>642</v>
      </c>
      <c r="E59" s="86">
        <v>2004</v>
      </c>
      <c r="F59" s="205">
        <v>531532</v>
      </c>
      <c r="G59" s="205">
        <v>40672</v>
      </c>
      <c r="H59" s="205">
        <v>15186</v>
      </c>
      <c r="I59" s="205">
        <v>25179</v>
      </c>
      <c r="J59" s="205">
        <v>307</v>
      </c>
      <c r="K59" s="205">
        <v>1763</v>
      </c>
      <c r="L59" s="205">
        <v>681</v>
      </c>
      <c r="M59" s="205">
        <v>1082</v>
      </c>
      <c r="N59" s="205">
        <v>232781</v>
      </c>
      <c r="O59" s="205">
        <v>68179</v>
      </c>
      <c r="P59" s="205">
        <v>164602</v>
      </c>
      <c r="Q59" s="205">
        <v>11503</v>
      </c>
      <c r="R59" s="675">
        <v>8874</v>
      </c>
      <c r="S59" s="675"/>
      <c r="T59" s="205">
        <v>2629</v>
      </c>
      <c r="U59" s="205">
        <v>4627</v>
      </c>
      <c r="V59" s="205">
        <v>240186</v>
      </c>
      <c r="W59" s="205">
        <v>108923</v>
      </c>
      <c r="X59" s="205">
        <v>130071</v>
      </c>
      <c r="Y59" s="205">
        <v>1192</v>
      </c>
      <c r="Z59" s="257"/>
    </row>
    <row r="60" spans="2:26">
      <c r="B60" s="378"/>
      <c r="C60" s="61">
        <v>17</v>
      </c>
      <c r="D60" s="87" t="s">
        <v>642</v>
      </c>
      <c r="E60" s="86">
        <v>2005</v>
      </c>
      <c r="F60" s="205">
        <v>536292</v>
      </c>
      <c r="G60" s="205">
        <v>39887</v>
      </c>
      <c r="H60" s="205">
        <v>15084</v>
      </c>
      <c r="I60" s="205">
        <v>24497</v>
      </c>
      <c r="J60" s="205">
        <v>306</v>
      </c>
      <c r="K60" s="205">
        <v>1765</v>
      </c>
      <c r="L60" s="205">
        <v>676</v>
      </c>
      <c r="M60" s="205">
        <v>1089</v>
      </c>
      <c r="N60" s="205">
        <v>233514</v>
      </c>
      <c r="O60" s="205">
        <v>70059</v>
      </c>
      <c r="P60" s="205">
        <v>163455</v>
      </c>
      <c r="Q60" s="205">
        <v>11367</v>
      </c>
      <c r="R60" s="205">
        <v>7074</v>
      </c>
      <c r="S60" s="205">
        <v>1689</v>
      </c>
      <c r="T60" s="205">
        <v>2604</v>
      </c>
      <c r="U60" s="205">
        <v>4635</v>
      </c>
      <c r="V60" s="205">
        <v>245124</v>
      </c>
      <c r="W60" s="205">
        <v>107751</v>
      </c>
      <c r="X60" s="205">
        <v>136122</v>
      </c>
      <c r="Y60" s="205">
        <v>1251</v>
      </c>
      <c r="Z60" s="257"/>
    </row>
    <row r="61" spans="2:26">
      <c r="B61" s="378"/>
      <c r="C61" s="61">
        <v>18</v>
      </c>
      <c r="D61" s="87" t="s">
        <v>642</v>
      </c>
      <c r="E61" s="86">
        <v>2006</v>
      </c>
      <c r="F61" s="205">
        <v>538170</v>
      </c>
      <c r="G61" s="205">
        <v>38665</v>
      </c>
      <c r="H61" s="205">
        <v>14714</v>
      </c>
      <c r="I61" s="205">
        <v>23650</v>
      </c>
      <c r="J61" s="205">
        <v>301</v>
      </c>
      <c r="K61" s="205">
        <v>1761</v>
      </c>
      <c r="L61" s="205">
        <v>683</v>
      </c>
      <c r="M61" s="205">
        <v>1078</v>
      </c>
      <c r="N61" s="205">
        <v>232149</v>
      </c>
      <c r="O61" s="205">
        <v>70647</v>
      </c>
      <c r="P61" s="205">
        <v>161502</v>
      </c>
      <c r="Q61" s="205">
        <v>11226</v>
      </c>
      <c r="R61" s="205">
        <v>7016</v>
      </c>
      <c r="S61" s="205">
        <v>1637</v>
      </c>
      <c r="T61" s="205">
        <v>2573</v>
      </c>
      <c r="U61" s="205">
        <v>4706</v>
      </c>
      <c r="V61" s="205">
        <v>249663</v>
      </c>
      <c r="W61" s="205">
        <v>106273</v>
      </c>
      <c r="X61" s="205">
        <v>142069</v>
      </c>
      <c r="Y61" s="205">
        <v>1321</v>
      </c>
      <c r="Z61" s="257"/>
    </row>
    <row r="62" spans="2:26">
      <c r="B62" s="378"/>
      <c r="C62" s="61">
        <v>19</v>
      </c>
      <c r="D62" s="87" t="s">
        <v>642</v>
      </c>
      <c r="E62" s="86">
        <v>2007</v>
      </c>
      <c r="F62" s="205">
        <v>536915</v>
      </c>
      <c r="G62" s="205">
        <v>37449</v>
      </c>
      <c r="H62" s="205">
        <v>14497</v>
      </c>
      <c r="I62" s="205">
        <v>22657</v>
      </c>
      <c r="J62" s="205">
        <v>295</v>
      </c>
      <c r="K62" s="205">
        <v>1770</v>
      </c>
      <c r="L62" s="205">
        <v>679</v>
      </c>
      <c r="M62" s="205">
        <v>1091</v>
      </c>
      <c r="N62" s="205">
        <v>227600</v>
      </c>
      <c r="O62" s="205">
        <v>70204</v>
      </c>
      <c r="P62" s="205">
        <v>157396</v>
      </c>
      <c r="Q62" s="205">
        <v>11093</v>
      </c>
      <c r="R62" s="205">
        <v>6950</v>
      </c>
      <c r="S62" s="205">
        <v>1589</v>
      </c>
      <c r="T62" s="205">
        <v>2554</v>
      </c>
      <c r="U62" s="205">
        <v>4728</v>
      </c>
      <c r="V62" s="205">
        <v>254275</v>
      </c>
      <c r="W62" s="205">
        <v>104759</v>
      </c>
      <c r="X62" s="205">
        <v>148157</v>
      </c>
      <c r="Y62" s="205">
        <v>1359</v>
      </c>
      <c r="Z62" s="257"/>
    </row>
    <row r="63" spans="2:26">
      <c r="B63" s="378"/>
      <c r="C63" s="61">
        <v>20</v>
      </c>
      <c r="D63" s="87" t="s">
        <v>642</v>
      </c>
      <c r="E63" s="86">
        <v>2008</v>
      </c>
      <c r="F63" s="205">
        <v>534174</v>
      </c>
      <c r="G63" s="205">
        <v>36236</v>
      </c>
      <c r="H63" s="205">
        <v>14201</v>
      </c>
      <c r="I63" s="205">
        <v>21737</v>
      </c>
      <c r="J63" s="205">
        <v>298</v>
      </c>
      <c r="K63" s="205">
        <v>1718</v>
      </c>
      <c r="L63" s="205">
        <v>655</v>
      </c>
      <c r="M63" s="205">
        <v>1063</v>
      </c>
      <c r="N63" s="205">
        <v>222302</v>
      </c>
      <c r="O63" s="205">
        <v>69790</v>
      </c>
      <c r="P63" s="205">
        <v>152512</v>
      </c>
      <c r="Q63" s="205">
        <v>11004</v>
      </c>
      <c r="R63" s="205">
        <v>6941</v>
      </c>
      <c r="S63" s="205">
        <v>1552</v>
      </c>
      <c r="T63" s="205">
        <v>2511</v>
      </c>
      <c r="U63" s="205">
        <v>4735</v>
      </c>
      <c r="V63" s="205">
        <v>258179</v>
      </c>
      <c r="W63" s="205">
        <v>102716</v>
      </c>
      <c r="X63" s="205">
        <v>154061</v>
      </c>
      <c r="Y63" s="205">
        <v>1402</v>
      </c>
      <c r="Z63" s="257"/>
    </row>
    <row r="64" spans="2:26">
      <c r="B64" s="378"/>
      <c r="C64" s="61">
        <v>21</v>
      </c>
      <c r="D64" s="87" t="s">
        <v>642</v>
      </c>
      <c r="E64" s="86">
        <v>2009</v>
      </c>
      <c r="F64" s="205">
        <v>532713</v>
      </c>
      <c r="G64" s="205">
        <v>34738</v>
      </c>
      <c r="H64" s="205">
        <v>13766</v>
      </c>
      <c r="I64" s="205">
        <v>20687</v>
      </c>
      <c r="J64" s="205">
        <v>285</v>
      </c>
      <c r="K64" s="205">
        <v>1719</v>
      </c>
      <c r="L64" s="205">
        <v>655</v>
      </c>
      <c r="M64" s="205">
        <v>1064</v>
      </c>
      <c r="N64" s="205">
        <v>218281</v>
      </c>
      <c r="O64" s="205">
        <v>69260</v>
      </c>
      <c r="P64" s="205">
        <v>149021</v>
      </c>
      <c r="Q64" s="205">
        <v>10798</v>
      </c>
      <c r="R64" s="205">
        <v>6837</v>
      </c>
      <c r="S64" s="205">
        <v>1455</v>
      </c>
      <c r="T64" s="205">
        <v>2506</v>
      </c>
      <c r="U64" s="205">
        <v>4846</v>
      </c>
      <c r="V64" s="205">
        <v>262331</v>
      </c>
      <c r="W64" s="205">
        <v>100961</v>
      </c>
      <c r="X64" s="205">
        <v>159901</v>
      </c>
      <c r="Y64" s="205">
        <v>1469</v>
      </c>
      <c r="Z64" s="257"/>
    </row>
    <row r="65" spans="2:26">
      <c r="B65" s="378"/>
      <c r="C65" s="61">
        <v>22</v>
      </c>
      <c r="D65" s="87" t="s">
        <v>642</v>
      </c>
      <c r="E65" s="86">
        <v>2010</v>
      </c>
      <c r="F65" s="205">
        <v>533884</v>
      </c>
      <c r="G65" s="205">
        <v>33781</v>
      </c>
      <c r="H65" s="205">
        <v>13518</v>
      </c>
      <c r="I65" s="205">
        <v>19985</v>
      </c>
      <c r="J65" s="205">
        <v>278</v>
      </c>
      <c r="K65" s="205">
        <v>1744</v>
      </c>
      <c r="L65" s="205">
        <v>661</v>
      </c>
      <c r="M65" s="205">
        <v>1083</v>
      </c>
      <c r="N65" s="205">
        <v>217127</v>
      </c>
      <c r="O65" s="205">
        <v>70356</v>
      </c>
      <c r="P65" s="205">
        <v>146771</v>
      </c>
      <c r="Q65" s="205">
        <v>10764</v>
      </c>
      <c r="R65" s="205">
        <v>6826</v>
      </c>
      <c r="S65" s="205">
        <v>1446</v>
      </c>
      <c r="T65" s="205">
        <v>2492</v>
      </c>
      <c r="U65" s="205">
        <v>4966</v>
      </c>
      <c r="V65" s="205">
        <v>265502</v>
      </c>
      <c r="W65" s="205">
        <v>99487</v>
      </c>
      <c r="X65" s="205">
        <v>164509</v>
      </c>
      <c r="Y65" s="205">
        <v>1506</v>
      </c>
      <c r="Z65" s="257"/>
    </row>
    <row r="66" spans="2:26">
      <c r="B66" s="378"/>
      <c r="C66" s="61">
        <v>23</v>
      </c>
      <c r="D66" s="87" t="s">
        <v>642</v>
      </c>
      <c r="E66" s="86">
        <v>2011</v>
      </c>
      <c r="F66" s="205">
        <v>533750</v>
      </c>
      <c r="G66" s="205">
        <v>32874</v>
      </c>
      <c r="H66" s="205">
        <v>13329</v>
      </c>
      <c r="I66" s="205">
        <v>19280</v>
      </c>
      <c r="J66" s="205">
        <v>265</v>
      </c>
      <c r="K66" s="205">
        <v>1761</v>
      </c>
      <c r="L66" s="205">
        <v>678</v>
      </c>
      <c r="M66" s="205">
        <v>1083</v>
      </c>
      <c r="N66" s="205">
        <v>215766</v>
      </c>
      <c r="O66" s="205">
        <v>71429</v>
      </c>
      <c r="P66" s="205">
        <v>144337</v>
      </c>
      <c r="Q66" s="205">
        <v>10683</v>
      </c>
      <c r="R66" s="205">
        <v>6789</v>
      </c>
      <c r="S66" s="205">
        <v>1416</v>
      </c>
      <c r="T66" s="205">
        <v>2478</v>
      </c>
      <c r="U66" s="205">
        <v>5135</v>
      </c>
      <c r="V66" s="205">
        <v>267531</v>
      </c>
      <c r="W66" s="205">
        <v>97899</v>
      </c>
      <c r="X66" s="205">
        <v>168061</v>
      </c>
      <c r="Y66" s="205">
        <v>1571</v>
      </c>
      <c r="Z66" s="257"/>
    </row>
    <row r="67" spans="2:26">
      <c r="B67" s="378"/>
      <c r="C67" s="61">
        <v>24</v>
      </c>
      <c r="D67" s="87" t="s">
        <v>642</v>
      </c>
      <c r="E67" s="86">
        <v>2012</v>
      </c>
      <c r="F67" s="205">
        <v>536958</v>
      </c>
      <c r="G67" s="205">
        <v>32074</v>
      </c>
      <c r="H67" s="205">
        <v>13113</v>
      </c>
      <c r="I67" s="205">
        <v>18700</v>
      </c>
      <c r="J67" s="205">
        <v>261</v>
      </c>
      <c r="K67" s="205">
        <v>1745</v>
      </c>
      <c r="L67" s="205">
        <v>664</v>
      </c>
      <c r="M67" s="205">
        <v>1081</v>
      </c>
      <c r="N67" s="205">
        <v>216131</v>
      </c>
      <c r="O67" s="205">
        <v>73305</v>
      </c>
      <c r="P67" s="205">
        <v>142826</v>
      </c>
      <c r="Q67" s="205">
        <v>10538</v>
      </c>
      <c r="R67" s="205">
        <v>6670</v>
      </c>
      <c r="S67" s="205">
        <v>1360</v>
      </c>
      <c r="T67" s="205">
        <v>2508</v>
      </c>
      <c r="U67" s="205">
        <v>5192</v>
      </c>
      <c r="V67" s="205">
        <v>271278</v>
      </c>
      <c r="W67" s="205">
        <v>96821</v>
      </c>
      <c r="X67" s="205">
        <v>172865</v>
      </c>
      <c r="Y67" s="205">
        <v>1592</v>
      </c>
      <c r="Z67" s="257"/>
    </row>
    <row r="68" spans="2:26">
      <c r="B68" s="378"/>
      <c r="C68" s="61">
        <v>25</v>
      </c>
      <c r="D68" s="87" t="s">
        <v>641</v>
      </c>
      <c r="E68" s="86">
        <v>2013</v>
      </c>
      <c r="F68" s="205">
        <v>539069</v>
      </c>
      <c r="G68" s="205">
        <v>31327</v>
      </c>
      <c r="H68" s="205">
        <v>12888</v>
      </c>
      <c r="I68" s="205">
        <v>18184</v>
      </c>
      <c r="J68" s="205">
        <v>255</v>
      </c>
      <c r="K68" s="205">
        <v>1733</v>
      </c>
      <c r="L68" s="205">
        <v>663</v>
      </c>
      <c r="M68" s="205">
        <v>1070</v>
      </c>
      <c r="N68" s="205">
        <v>215216</v>
      </c>
      <c r="O68" s="205">
        <v>74464</v>
      </c>
      <c r="P68" s="205">
        <v>140752</v>
      </c>
      <c r="Q68" s="205">
        <v>10465</v>
      </c>
      <c r="R68" s="205">
        <v>6622</v>
      </c>
      <c r="S68" s="205">
        <v>1345</v>
      </c>
      <c r="T68" s="205">
        <v>2498</v>
      </c>
      <c r="U68" s="205">
        <v>5247</v>
      </c>
      <c r="V68" s="205">
        <v>275081</v>
      </c>
      <c r="W68" s="205">
        <v>95247</v>
      </c>
      <c r="X68" s="205">
        <v>176558</v>
      </c>
      <c r="Y68" s="205">
        <v>1626</v>
      </c>
      <c r="Z68" s="205">
        <v>1542</v>
      </c>
    </row>
    <row r="69" spans="2:26">
      <c r="B69" s="378"/>
      <c r="C69" s="61">
        <v>26</v>
      </c>
      <c r="D69" s="79" t="s">
        <v>641</v>
      </c>
      <c r="E69" s="86">
        <v>2014</v>
      </c>
      <c r="F69" s="205">
        <v>543116</v>
      </c>
      <c r="G69" s="205">
        <v>30909</v>
      </c>
      <c r="H69" s="205">
        <v>12813</v>
      </c>
      <c r="I69" s="205">
        <v>17824</v>
      </c>
      <c r="J69" s="205">
        <v>272</v>
      </c>
      <c r="K69" s="205">
        <v>1747</v>
      </c>
      <c r="L69" s="205">
        <v>663</v>
      </c>
      <c r="M69" s="205">
        <v>1084</v>
      </c>
      <c r="N69" s="205">
        <v>214691</v>
      </c>
      <c r="O69" s="205">
        <v>76735</v>
      </c>
      <c r="P69" s="205">
        <v>137956</v>
      </c>
      <c r="Q69" s="205">
        <v>10539</v>
      </c>
      <c r="R69" s="205">
        <v>6695</v>
      </c>
      <c r="S69" s="205">
        <v>1327</v>
      </c>
      <c r="T69" s="205">
        <v>2517</v>
      </c>
      <c r="U69" s="205">
        <v>5437</v>
      </c>
      <c r="V69" s="205">
        <v>279793</v>
      </c>
      <c r="W69" s="205">
        <v>93897</v>
      </c>
      <c r="X69" s="205">
        <v>184253</v>
      </c>
      <c r="Y69" s="205">
        <v>1631</v>
      </c>
      <c r="Z69" s="205">
        <v>12</v>
      </c>
    </row>
    <row r="70" spans="2:26">
      <c r="B70" s="378"/>
      <c r="C70" s="61">
        <v>27</v>
      </c>
      <c r="D70" s="79" t="s">
        <v>641</v>
      </c>
      <c r="E70" s="86">
        <v>2015</v>
      </c>
      <c r="F70" s="205">
        <v>545091</v>
      </c>
      <c r="G70" s="205">
        <v>30525</v>
      </c>
      <c r="H70" s="205">
        <v>12808</v>
      </c>
      <c r="I70" s="205">
        <v>17441</v>
      </c>
      <c r="J70" s="205">
        <v>276</v>
      </c>
      <c r="K70" s="205">
        <v>1742</v>
      </c>
      <c r="L70" s="205">
        <v>665</v>
      </c>
      <c r="M70" s="205">
        <v>1077</v>
      </c>
      <c r="N70" s="205">
        <v>212658</v>
      </c>
      <c r="O70" s="205">
        <v>77872</v>
      </c>
      <c r="P70" s="205">
        <v>134786</v>
      </c>
      <c r="Q70" s="205">
        <v>10489</v>
      </c>
      <c r="R70" s="205">
        <v>6673</v>
      </c>
      <c r="S70" s="205">
        <v>1307</v>
      </c>
      <c r="T70" s="205">
        <v>2509</v>
      </c>
      <c r="U70" s="205">
        <v>5521</v>
      </c>
      <c r="V70" s="205">
        <v>284156</v>
      </c>
      <c r="W70" s="205">
        <v>92815</v>
      </c>
      <c r="X70" s="205">
        <v>189715</v>
      </c>
      <c r="Y70" s="205">
        <v>1615</v>
      </c>
      <c r="Z70" s="205">
        <v>11</v>
      </c>
    </row>
    <row r="71" spans="2:26">
      <c r="B71" s="378"/>
      <c r="C71" s="61">
        <v>28</v>
      </c>
      <c r="D71" s="79" t="s">
        <v>641</v>
      </c>
      <c r="E71" s="86">
        <v>2016</v>
      </c>
      <c r="F71" s="205">
        <v>544732</v>
      </c>
      <c r="G71" s="205">
        <v>30200</v>
      </c>
      <c r="H71" s="205">
        <v>12874</v>
      </c>
      <c r="I71" s="205">
        <v>17045</v>
      </c>
      <c r="J71" s="205">
        <v>281</v>
      </c>
      <c r="K71" s="205">
        <v>1760</v>
      </c>
      <c r="L71" s="205">
        <v>672</v>
      </c>
      <c r="M71" s="205">
        <v>1088</v>
      </c>
      <c r="N71" s="205">
        <v>211502</v>
      </c>
      <c r="O71" s="205">
        <v>79458</v>
      </c>
      <c r="P71" s="205">
        <v>132044</v>
      </c>
      <c r="Q71" s="205">
        <v>10389</v>
      </c>
      <c r="R71" s="205">
        <v>6629</v>
      </c>
      <c r="S71" s="205">
        <v>1248</v>
      </c>
      <c r="T71" s="205">
        <v>2512</v>
      </c>
      <c r="U71" s="205">
        <v>5608</v>
      </c>
      <c r="V71" s="205">
        <v>285273</v>
      </c>
      <c r="W71" s="205">
        <v>91273</v>
      </c>
      <c r="X71" s="205">
        <v>192366</v>
      </c>
      <c r="Y71" s="205">
        <v>1625</v>
      </c>
      <c r="Z71" s="205">
        <v>9</v>
      </c>
    </row>
    <row r="72" spans="2:26">
      <c r="B72" s="378"/>
      <c r="C72" s="61">
        <v>29</v>
      </c>
      <c r="D72" s="79" t="s">
        <v>641</v>
      </c>
      <c r="E72" s="86">
        <v>2017</v>
      </c>
      <c r="F72" s="205">
        <v>545989</v>
      </c>
      <c r="G72" s="205">
        <v>29930</v>
      </c>
      <c r="H72" s="205">
        <v>12827</v>
      </c>
      <c r="I72" s="205">
        <v>16823</v>
      </c>
      <c r="J72" s="205">
        <v>280</v>
      </c>
      <c r="K72" s="205">
        <v>1760</v>
      </c>
      <c r="L72" s="205">
        <v>661</v>
      </c>
      <c r="M72" s="205">
        <v>1099</v>
      </c>
      <c r="N72" s="205">
        <v>212424</v>
      </c>
      <c r="O72" s="205">
        <v>81910</v>
      </c>
      <c r="P72" s="205">
        <v>130514</v>
      </c>
      <c r="Q72" s="205">
        <v>10394</v>
      </c>
      <c r="R72" s="205">
        <v>6630</v>
      </c>
      <c r="S72" s="205">
        <v>1254</v>
      </c>
      <c r="T72" s="205">
        <v>2510</v>
      </c>
      <c r="U72" s="205">
        <v>5651</v>
      </c>
      <c r="V72" s="205">
        <v>285830</v>
      </c>
      <c r="W72" s="205">
        <v>89964</v>
      </c>
      <c r="X72" s="205">
        <v>194238</v>
      </c>
      <c r="Y72" s="205">
        <v>1619</v>
      </c>
      <c r="Z72" s="205">
        <v>9</v>
      </c>
    </row>
    <row r="73" spans="2:26">
      <c r="B73" s="378"/>
      <c r="C73" s="61">
        <v>30</v>
      </c>
      <c r="D73" s="79" t="s">
        <v>641</v>
      </c>
      <c r="E73" s="86">
        <v>2018</v>
      </c>
      <c r="F73" s="205">
        <v>547319</v>
      </c>
      <c r="G73" s="205">
        <v>29739</v>
      </c>
      <c r="H73" s="205">
        <v>12784</v>
      </c>
      <c r="I73" s="205">
        <v>16675</v>
      </c>
      <c r="J73" s="205">
        <v>280</v>
      </c>
      <c r="K73" s="205">
        <v>1745</v>
      </c>
      <c r="L73" s="205">
        <v>650</v>
      </c>
      <c r="M73" s="205">
        <v>1095</v>
      </c>
      <c r="N73" s="205">
        <v>212932</v>
      </c>
      <c r="O73" s="205">
        <v>84850</v>
      </c>
      <c r="P73" s="205">
        <v>128082</v>
      </c>
      <c r="Q73" s="205">
        <v>10355</v>
      </c>
      <c r="R73" s="205">
        <v>6597</v>
      </c>
      <c r="S73" s="205">
        <v>1233</v>
      </c>
      <c r="T73" s="205">
        <v>2525</v>
      </c>
      <c r="U73" s="205">
        <v>5749</v>
      </c>
      <c r="V73" s="205">
        <v>286799</v>
      </c>
      <c r="W73" s="205">
        <v>89120</v>
      </c>
      <c r="X73" s="205">
        <v>196064</v>
      </c>
      <c r="Y73" s="205">
        <v>1606</v>
      </c>
      <c r="Z73" s="205">
        <v>9</v>
      </c>
    </row>
    <row r="74" spans="2:26">
      <c r="B74" s="378"/>
      <c r="C74" s="61">
        <v>31</v>
      </c>
      <c r="D74" s="79" t="s">
        <v>641</v>
      </c>
      <c r="E74" s="86">
        <v>2019</v>
      </c>
      <c r="F74" s="205">
        <v>548572</v>
      </c>
      <c r="G74" s="205">
        <v>29835</v>
      </c>
      <c r="H74" s="205">
        <v>12935</v>
      </c>
      <c r="I74" s="205">
        <v>16621</v>
      </c>
      <c r="J74" s="205">
        <v>279</v>
      </c>
      <c r="K74" s="205">
        <v>1734</v>
      </c>
      <c r="L74" s="205">
        <v>648</v>
      </c>
      <c r="M74" s="205">
        <v>1086</v>
      </c>
      <c r="N74" s="205">
        <v>212907</v>
      </c>
      <c r="O74" s="205">
        <v>87395</v>
      </c>
      <c r="P74" s="205">
        <v>125512</v>
      </c>
      <c r="Q74" s="205">
        <v>10386</v>
      </c>
      <c r="R74" s="205">
        <v>6617</v>
      </c>
      <c r="S74" s="205">
        <v>1242</v>
      </c>
      <c r="T74" s="205">
        <v>2527</v>
      </c>
      <c r="U74" s="205">
        <v>5848</v>
      </c>
      <c r="V74" s="205">
        <v>287862</v>
      </c>
      <c r="W74" s="205">
        <v>88636</v>
      </c>
      <c r="X74" s="205">
        <v>197598</v>
      </c>
      <c r="Y74" s="205">
        <v>1617</v>
      </c>
      <c r="Z74" s="205">
        <v>11</v>
      </c>
    </row>
    <row r="75" spans="2:26">
      <c r="B75" s="378" t="s">
        <v>86</v>
      </c>
      <c r="C75" s="61">
        <v>2</v>
      </c>
      <c r="D75" s="87" t="s">
        <v>641</v>
      </c>
      <c r="E75" s="86">
        <v>2020</v>
      </c>
      <c r="F75" s="205">
        <v>547660</v>
      </c>
      <c r="G75" s="205">
        <v>29644</v>
      </c>
      <c r="H75" s="205">
        <v>12988</v>
      </c>
      <c r="I75" s="205">
        <v>16374</v>
      </c>
      <c r="J75" s="205">
        <v>282</v>
      </c>
      <c r="K75" s="205">
        <v>1740</v>
      </c>
      <c r="L75" s="205">
        <v>646</v>
      </c>
      <c r="M75" s="205">
        <v>1094</v>
      </c>
      <c r="N75" s="205">
        <v>211998</v>
      </c>
      <c r="O75" s="205">
        <v>89645</v>
      </c>
      <c r="P75" s="205">
        <v>122353</v>
      </c>
      <c r="Q75" s="205">
        <v>10425</v>
      </c>
      <c r="R75" s="205">
        <v>6627</v>
      </c>
      <c r="S75" s="205">
        <v>1257</v>
      </c>
      <c r="T75" s="205">
        <v>2541</v>
      </c>
      <c r="U75" s="205">
        <v>5958</v>
      </c>
      <c r="V75" s="205">
        <v>287895</v>
      </c>
      <c r="W75" s="205">
        <v>88149</v>
      </c>
      <c r="X75" s="205">
        <v>198128</v>
      </c>
      <c r="Y75" s="205">
        <v>1607</v>
      </c>
      <c r="Z75" s="257">
        <v>11</v>
      </c>
    </row>
    <row r="76" spans="2:26">
      <c r="B76" s="378"/>
      <c r="C76" s="61">
        <v>3</v>
      </c>
      <c r="D76" s="87" t="s">
        <v>641</v>
      </c>
      <c r="E76" s="86">
        <v>2021</v>
      </c>
      <c r="F76" s="205">
        <v>547901</v>
      </c>
      <c r="G76" s="205">
        <v>29788</v>
      </c>
      <c r="H76" s="205">
        <v>13096</v>
      </c>
      <c r="I76" s="205">
        <v>16392</v>
      </c>
      <c r="J76" s="205">
        <v>300</v>
      </c>
      <c r="K76" s="205">
        <v>1654</v>
      </c>
      <c r="L76" s="205">
        <v>623</v>
      </c>
      <c r="M76" s="205">
        <v>1031</v>
      </c>
      <c r="N76" s="205">
        <v>211502</v>
      </c>
      <c r="O76" s="205">
        <v>92025</v>
      </c>
      <c r="P76" s="205">
        <v>119477</v>
      </c>
      <c r="Q76" s="205">
        <v>10432</v>
      </c>
      <c r="R76" s="205">
        <v>6639</v>
      </c>
      <c r="S76" s="205">
        <v>1248</v>
      </c>
      <c r="T76" s="205">
        <v>2545</v>
      </c>
      <c r="U76" s="205">
        <v>6230</v>
      </c>
      <c r="V76" s="205">
        <v>288295</v>
      </c>
      <c r="W76" s="205">
        <v>87889</v>
      </c>
      <c r="X76" s="205">
        <v>198797</v>
      </c>
      <c r="Y76" s="205">
        <v>1597</v>
      </c>
      <c r="Z76" s="257">
        <v>12</v>
      </c>
    </row>
    <row r="77" spans="2:26">
      <c r="B77" s="378"/>
      <c r="C77" s="61">
        <v>4</v>
      </c>
      <c r="D77" s="87" t="s">
        <v>641</v>
      </c>
      <c r="E77" s="86">
        <v>2022</v>
      </c>
      <c r="F77" s="205">
        <v>547070</v>
      </c>
      <c r="G77" s="205">
        <v>29818</v>
      </c>
      <c r="H77" s="205">
        <v>13115</v>
      </c>
      <c r="I77" s="205">
        <v>16383</v>
      </c>
      <c r="J77" s="205">
        <v>320</v>
      </c>
      <c r="K77" s="205">
        <v>1625</v>
      </c>
      <c r="L77" s="205">
        <v>594</v>
      </c>
      <c r="M77" s="205">
        <v>1031</v>
      </c>
      <c r="N77" s="205">
        <v>210102</v>
      </c>
      <c r="O77" s="205">
        <v>93875</v>
      </c>
      <c r="P77" s="205">
        <v>116227</v>
      </c>
      <c r="Q77" s="205">
        <v>10415</v>
      </c>
      <c r="R77" s="205">
        <v>6652</v>
      </c>
      <c r="S77" s="205">
        <v>1222</v>
      </c>
      <c r="T77" s="205">
        <v>2541</v>
      </c>
      <c r="U77" s="205">
        <v>6431</v>
      </c>
      <c r="V77" s="205">
        <v>288679</v>
      </c>
      <c r="W77" s="205">
        <v>87641</v>
      </c>
      <c r="X77" s="205">
        <v>199418</v>
      </c>
      <c r="Y77" s="205">
        <v>1608</v>
      </c>
      <c r="Z77" s="257">
        <v>12</v>
      </c>
    </row>
    <row r="78" spans="2:26">
      <c r="B78" s="378"/>
      <c r="C78" s="61">
        <v>5</v>
      </c>
      <c r="D78" s="87" t="s">
        <v>641</v>
      </c>
      <c r="E78" s="86">
        <v>2023</v>
      </c>
      <c r="F78" s="205">
        <v>547891</v>
      </c>
      <c r="G78" s="205">
        <v>29793</v>
      </c>
      <c r="H78" s="205">
        <v>13131</v>
      </c>
      <c r="I78" s="205">
        <v>16348</v>
      </c>
      <c r="J78" s="205">
        <v>314</v>
      </c>
      <c r="K78" s="205">
        <v>1585</v>
      </c>
      <c r="L78" s="205">
        <v>577</v>
      </c>
      <c r="M78" s="205">
        <v>1008</v>
      </c>
      <c r="N78" s="205">
        <v>209140</v>
      </c>
      <c r="O78" s="205">
        <v>95804</v>
      </c>
      <c r="P78" s="205">
        <v>113336</v>
      </c>
      <c r="Q78" s="205">
        <v>10426</v>
      </c>
      <c r="R78" s="205">
        <v>6670</v>
      </c>
      <c r="S78" s="205">
        <v>1211</v>
      </c>
      <c r="T78" s="205">
        <v>2545</v>
      </c>
      <c r="U78" s="205">
        <v>6766</v>
      </c>
      <c r="V78" s="205">
        <v>290181</v>
      </c>
      <c r="W78" s="205">
        <v>88179</v>
      </c>
      <c r="X78" s="205">
        <v>200415</v>
      </c>
      <c r="Y78" s="205">
        <v>1576</v>
      </c>
      <c r="Z78" s="257">
        <v>11</v>
      </c>
    </row>
    <row r="79" spans="2:26">
      <c r="B79" s="378"/>
      <c r="C79" s="61">
        <v>6</v>
      </c>
      <c r="D79" s="87" t="s">
        <v>642</v>
      </c>
      <c r="E79" s="86">
        <v>2024</v>
      </c>
      <c r="F79" s="205">
        <v>546668</v>
      </c>
      <c r="G79" s="205">
        <v>29695</v>
      </c>
      <c r="H79" s="205">
        <v>13080</v>
      </c>
      <c r="I79" s="205">
        <v>16298</v>
      </c>
      <c r="J79" s="205">
        <v>317</v>
      </c>
      <c r="K79" s="205">
        <v>1563</v>
      </c>
      <c r="L79" s="205">
        <v>569</v>
      </c>
      <c r="M79" s="205">
        <v>994</v>
      </c>
      <c r="N79" s="205">
        <v>207755</v>
      </c>
      <c r="O79" s="205">
        <v>98382</v>
      </c>
      <c r="P79" s="205">
        <v>109373</v>
      </c>
      <c r="Q79" s="205">
        <v>10425</v>
      </c>
      <c r="R79" s="205">
        <v>6656</v>
      </c>
      <c r="S79" s="205">
        <v>1217</v>
      </c>
      <c r="T79" s="205">
        <v>2552</v>
      </c>
      <c r="U79" s="205">
        <v>6999</v>
      </c>
      <c r="V79" s="205">
        <v>290231</v>
      </c>
      <c r="W79" s="205">
        <v>87873</v>
      </c>
      <c r="X79" s="205">
        <v>200789</v>
      </c>
      <c r="Y79" s="205">
        <v>1558</v>
      </c>
      <c r="Z79" s="257">
        <v>11</v>
      </c>
    </row>
    <row r="80" spans="2:26">
      <c r="B80" s="381"/>
      <c r="C80" s="248"/>
      <c r="D80" s="82"/>
      <c r="E80" s="386"/>
      <c r="F80" s="203"/>
      <c r="G80" s="203"/>
      <c r="H80" s="203"/>
      <c r="I80" s="203"/>
      <c r="J80" s="203"/>
      <c r="K80" s="203"/>
      <c r="L80" s="203"/>
      <c r="M80" s="203"/>
      <c r="N80" s="203"/>
      <c r="O80" s="203"/>
      <c r="P80" s="203"/>
      <c r="Q80" s="203"/>
      <c r="R80" s="203"/>
      <c r="S80" s="203"/>
      <c r="T80" s="203"/>
      <c r="U80" s="203"/>
      <c r="V80" s="203"/>
      <c r="W80" s="203"/>
      <c r="X80" s="203"/>
      <c r="Y80" s="203"/>
      <c r="Z80" s="256"/>
    </row>
    <row r="82" spans="2:2">
      <c r="B82" s="79" t="s">
        <v>718</v>
      </c>
    </row>
    <row r="83" spans="2:2">
      <c r="B83" s="79" t="s">
        <v>717</v>
      </c>
    </row>
    <row r="84" spans="2:2">
      <c r="B84" s="79" t="s">
        <v>716</v>
      </c>
    </row>
    <row r="85" spans="2:2">
      <c r="B85" s="79" t="s">
        <v>715</v>
      </c>
    </row>
  </sheetData>
  <mergeCells count="44">
    <mergeCell ref="F4:F6"/>
    <mergeCell ref="G4:T4"/>
    <mergeCell ref="Q5:T5"/>
    <mergeCell ref="N5:P5"/>
    <mergeCell ref="K5:M5"/>
    <mergeCell ref="G5:J5"/>
    <mergeCell ref="U4:U6"/>
    <mergeCell ref="V5:V6"/>
    <mergeCell ref="W5:W6"/>
    <mergeCell ref="X5:X6"/>
    <mergeCell ref="Y5:Y6"/>
    <mergeCell ref="V4:Z4"/>
    <mergeCell ref="Z5:Z6"/>
    <mergeCell ref="R55:S55"/>
    <mergeCell ref="R56:S56"/>
    <mergeCell ref="R57:S57"/>
    <mergeCell ref="R58:S58"/>
    <mergeCell ref="R59:S59"/>
    <mergeCell ref="R20:S20"/>
    <mergeCell ref="R21:S21"/>
    <mergeCell ref="R22:S22"/>
    <mergeCell ref="R54:S54"/>
    <mergeCell ref="R45:S45"/>
    <mergeCell ref="R46:S46"/>
    <mergeCell ref="R47:S47"/>
    <mergeCell ref="R48:S48"/>
    <mergeCell ref="R49:S49"/>
    <mergeCell ref="R53:S53"/>
    <mergeCell ref="R18:S18"/>
    <mergeCell ref="B4:E6"/>
    <mergeCell ref="R50:S50"/>
    <mergeCell ref="R51:S51"/>
    <mergeCell ref="R52:S52"/>
    <mergeCell ref="R13:S13"/>
    <mergeCell ref="R14:S14"/>
    <mergeCell ref="R15:S15"/>
    <mergeCell ref="R16:S16"/>
    <mergeCell ref="R17:S17"/>
    <mergeCell ref="R8:S8"/>
    <mergeCell ref="R9:S9"/>
    <mergeCell ref="R10:S10"/>
    <mergeCell ref="R11:S11"/>
    <mergeCell ref="R12:S12"/>
    <mergeCell ref="R19:S19"/>
  </mergeCells>
  <phoneticPr fontId="9"/>
  <pageMargins left="0.25" right="0.25" top="0.75" bottom="0.75" header="0.3" footer="0.3"/>
  <pageSetup paperSize="9" scale="52" orientation="landscape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8849C-96CF-4432-916E-1D4301E38D45}">
  <dimension ref="B1:X119"/>
  <sheetViews>
    <sheetView view="pageBreakPreview" zoomScale="80" zoomScaleNormal="70" zoomScaleSheetLayoutView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8.75"/>
  <cols>
    <col min="2" max="4" width="5.625" customWidth="1"/>
    <col min="5" max="5" width="11.375" customWidth="1"/>
    <col min="6" max="7" width="9.625" customWidth="1"/>
    <col min="8" max="8" width="10.75" customWidth="1"/>
    <col min="9" max="14" width="9.625" customWidth="1"/>
    <col min="15" max="15" width="10.75" customWidth="1"/>
    <col min="16" max="24" width="9.625" customWidth="1"/>
  </cols>
  <sheetData>
    <row r="1" spans="2:24" ht="39.950000000000003" customHeight="1" thickBot="1">
      <c r="B1" s="242" t="s">
        <v>761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1"/>
    </row>
    <row r="2" spans="2:24" ht="19.5" thickTop="1"/>
    <row r="3" spans="2:24">
      <c r="B3" t="s">
        <v>760</v>
      </c>
    </row>
    <row r="4" spans="2:24">
      <c r="B4" s="587" t="s">
        <v>106</v>
      </c>
      <c r="C4" s="587"/>
      <c r="D4" s="587"/>
      <c r="E4" s="587" t="s">
        <v>759</v>
      </c>
      <c r="F4" s="587"/>
      <c r="G4" s="587"/>
      <c r="H4" s="587"/>
      <c r="I4" s="587"/>
      <c r="J4" s="587"/>
      <c r="K4" s="587"/>
      <c r="L4" s="587"/>
      <c r="M4" s="587"/>
      <c r="N4" s="587"/>
      <c r="O4" s="587" t="s">
        <v>758</v>
      </c>
      <c r="P4" s="587"/>
      <c r="Q4" s="587"/>
      <c r="R4" s="587"/>
      <c r="S4" s="587"/>
      <c r="T4" s="587"/>
      <c r="U4" s="587"/>
      <c r="V4" s="587"/>
      <c r="W4" s="587"/>
      <c r="X4" s="587"/>
    </row>
    <row r="5" spans="2:24" ht="30" customHeight="1">
      <c r="B5" s="587"/>
      <c r="C5" s="587"/>
      <c r="D5" s="587"/>
      <c r="E5" s="349" t="s">
        <v>757</v>
      </c>
      <c r="F5" s="349" t="s">
        <v>756</v>
      </c>
      <c r="G5" s="349" t="s">
        <v>755</v>
      </c>
      <c r="H5" s="349" t="s">
        <v>754</v>
      </c>
      <c r="I5" s="353" t="s">
        <v>753</v>
      </c>
      <c r="J5" s="353" t="s">
        <v>752</v>
      </c>
      <c r="K5" s="349" t="s">
        <v>751</v>
      </c>
      <c r="L5" s="349" t="s">
        <v>750</v>
      </c>
      <c r="M5" s="349" t="s">
        <v>749</v>
      </c>
      <c r="N5" s="353" t="s">
        <v>748</v>
      </c>
      <c r="O5" s="349" t="s">
        <v>757</v>
      </c>
      <c r="P5" s="349" t="s">
        <v>756</v>
      </c>
      <c r="Q5" s="349" t="s">
        <v>755</v>
      </c>
      <c r="R5" s="349" t="s">
        <v>754</v>
      </c>
      <c r="S5" s="353" t="s">
        <v>753</v>
      </c>
      <c r="T5" s="353" t="s">
        <v>752</v>
      </c>
      <c r="U5" s="349" t="s">
        <v>751</v>
      </c>
      <c r="V5" s="349" t="s">
        <v>750</v>
      </c>
      <c r="W5" s="349" t="s">
        <v>749</v>
      </c>
      <c r="X5" s="353" t="s">
        <v>748</v>
      </c>
    </row>
    <row r="6" spans="2:24">
      <c r="B6" s="351" t="s">
        <v>747</v>
      </c>
      <c r="C6" s="376"/>
      <c r="D6" s="377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</row>
    <row r="7" spans="2:24">
      <c r="B7" s="378" t="s">
        <v>411</v>
      </c>
      <c r="C7" s="380">
        <v>45</v>
      </c>
      <c r="D7" s="86">
        <v>1970</v>
      </c>
      <c r="E7" s="214">
        <v>119807</v>
      </c>
      <c r="F7" s="214" t="s">
        <v>188</v>
      </c>
      <c r="G7" s="214">
        <v>56365</v>
      </c>
      <c r="H7" s="214" t="s">
        <v>188</v>
      </c>
      <c r="I7" s="214" t="s">
        <v>188</v>
      </c>
      <c r="J7" s="214">
        <v>63442</v>
      </c>
      <c r="K7" s="214" t="s">
        <v>188</v>
      </c>
      <c r="L7" s="214" t="s">
        <v>188</v>
      </c>
      <c r="M7" s="214" t="s">
        <v>188</v>
      </c>
      <c r="N7" s="214" t="s">
        <v>188</v>
      </c>
      <c r="O7" s="214">
        <v>38318</v>
      </c>
      <c r="P7" s="214" t="s">
        <v>188</v>
      </c>
      <c r="Q7" s="214" t="s">
        <v>188</v>
      </c>
      <c r="R7" s="214">
        <v>37118</v>
      </c>
      <c r="S7" s="214" t="s">
        <v>188</v>
      </c>
      <c r="T7" s="214">
        <v>1200</v>
      </c>
      <c r="U7" s="214" t="s">
        <v>188</v>
      </c>
      <c r="V7" s="214" t="s">
        <v>188</v>
      </c>
      <c r="W7" s="214" t="s">
        <v>188</v>
      </c>
      <c r="X7" s="214" t="s">
        <v>188</v>
      </c>
    </row>
    <row r="8" spans="2:24">
      <c r="B8" s="378"/>
      <c r="C8" s="380">
        <v>46</v>
      </c>
      <c r="D8" s="86">
        <v>1971</v>
      </c>
      <c r="E8" s="214">
        <v>91878</v>
      </c>
      <c r="F8" s="214" t="s">
        <v>188</v>
      </c>
      <c r="G8" s="214">
        <v>50797</v>
      </c>
      <c r="H8" s="214" t="s">
        <v>188</v>
      </c>
      <c r="I8" s="214" t="s">
        <v>188</v>
      </c>
      <c r="J8" s="214">
        <v>41081</v>
      </c>
      <c r="K8" s="214" t="s">
        <v>188</v>
      </c>
      <c r="L8" s="214" t="s">
        <v>188</v>
      </c>
      <c r="M8" s="214" t="s">
        <v>188</v>
      </c>
      <c r="N8" s="214" t="s">
        <v>188</v>
      </c>
      <c r="O8" s="214">
        <v>24017</v>
      </c>
      <c r="P8" s="214" t="s">
        <v>188</v>
      </c>
      <c r="Q8" s="214">
        <v>332</v>
      </c>
      <c r="R8" s="214">
        <v>22063</v>
      </c>
      <c r="S8" s="214" t="s">
        <v>188</v>
      </c>
      <c r="T8" s="214">
        <v>1622</v>
      </c>
      <c r="U8" s="214" t="s">
        <v>188</v>
      </c>
      <c r="V8" s="214" t="s">
        <v>188</v>
      </c>
      <c r="W8" s="214" t="s">
        <v>188</v>
      </c>
      <c r="X8" s="214" t="s">
        <v>188</v>
      </c>
    </row>
    <row r="9" spans="2:24">
      <c r="B9" s="378"/>
      <c r="C9" s="380">
        <v>47</v>
      </c>
      <c r="D9" s="86">
        <v>1972</v>
      </c>
      <c r="E9" s="214">
        <v>120771</v>
      </c>
      <c r="F9" s="214" t="s">
        <v>188</v>
      </c>
      <c r="G9" s="214">
        <v>84171</v>
      </c>
      <c r="H9" s="214" t="s">
        <v>188</v>
      </c>
      <c r="I9" s="214" t="s">
        <v>188</v>
      </c>
      <c r="J9" s="214">
        <v>36600</v>
      </c>
      <c r="K9" s="214" t="s">
        <v>188</v>
      </c>
      <c r="L9" s="214" t="s">
        <v>188</v>
      </c>
      <c r="M9" s="214" t="s">
        <v>188</v>
      </c>
      <c r="N9" s="214" t="s">
        <v>188</v>
      </c>
      <c r="O9" s="214">
        <v>29807</v>
      </c>
      <c r="P9" s="214" t="s">
        <v>188</v>
      </c>
      <c r="Q9" s="214">
        <v>32</v>
      </c>
      <c r="R9" s="214">
        <v>25790</v>
      </c>
      <c r="S9" s="214" t="s">
        <v>188</v>
      </c>
      <c r="T9" s="214">
        <v>3985</v>
      </c>
      <c r="U9" s="214" t="s">
        <v>188</v>
      </c>
      <c r="V9" s="214" t="s">
        <v>188</v>
      </c>
      <c r="W9" s="214" t="s">
        <v>188</v>
      </c>
      <c r="X9" s="214" t="s">
        <v>188</v>
      </c>
    </row>
    <row r="10" spans="2:24">
      <c r="B10" s="378"/>
      <c r="C10" s="380">
        <v>48</v>
      </c>
      <c r="D10" s="86">
        <v>1973</v>
      </c>
      <c r="E10" s="214">
        <v>123461</v>
      </c>
      <c r="F10" s="214" t="s">
        <v>188</v>
      </c>
      <c r="G10" s="214">
        <v>32624</v>
      </c>
      <c r="H10" s="214">
        <v>67765</v>
      </c>
      <c r="I10" s="214" t="s">
        <v>188</v>
      </c>
      <c r="J10" s="214">
        <v>23072</v>
      </c>
      <c r="K10" s="214" t="s">
        <v>188</v>
      </c>
      <c r="L10" s="214" t="s">
        <v>188</v>
      </c>
      <c r="M10" s="214" t="s">
        <v>188</v>
      </c>
      <c r="N10" s="214" t="s">
        <v>188</v>
      </c>
      <c r="O10" s="214">
        <v>62255</v>
      </c>
      <c r="P10" s="214" t="s">
        <v>188</v>
      </c>
      <c r="Q10" s="214">
        <v>100</v>
      </c>
      <c r="R10" s="214">
        <v>54856</v>
      </c>
      <c r="S10" s="214" t="s">
        <v>188</v>
      </c>
      <c r="T10" s="214">
        <v>7199</v>
      </c>
      <c r="U10" s="214" t="s">
        <v>188</v>
      </c>
      <c r="V10" s="214" t="s">
        <v>188</v>
      </c>
      <c r="W10" s="214" t="s">
        <v>188</v>
      </c>
      <c r="X10" s="214" t="s">
        <v>188</v>
      </c>
    </row>
    <row r="11" spans="2:24">
      <c r="B11" s="378"/>
      <c r="C11" s="380">
        <v>49</v>
      </c>
      <c r="D11" s="86">
        <v>1974</v>
      </c>
      <c r="E11" s="214">
        <v>115324</v>
      </c>
      <c r="F11" s="214" t="s">
        <v>188</v>
      </c>
      <c r="G11" s="214">
        <v>31204</v>
      </c>
      <c r="H11" s="214">
        <v>63450</v>
      </c>
      <c r="I11" s="214" t="s">
        <v>188</v>
      </c>
      <c r="J11" s="214">
        <v>20670</v>
      </c>
      <c r="K11" s="214" t="s">
        <v>188</v>
      </c>
      <c r="L11" s="214" t="s">
        <v>188</v>
      </c>
      <c r="M11" s="214" t="s">
        <v>188</v>
      </c>
      <c r="N11" s="214" t="s">
        <v>188</v>
      </c>
      <c r="O11" s="214">
        <v>52090</v>
      </c>
      <c r="P11" s="214" t="s">
        <v>188</v>
      </c>
      <c r="Q11" s="214">
        <v>5020</v>
      </c>
      <c r="R11" s="214">
        <v>44090</v>
      </c>
      <c r="S11" s="214" t="s">
        <v>188</v>
      </c>
      <c r="T11" s="214">
        <v>2980</v>
      </c>
      <c r="U11" s="214" t="s">
        <v>188</v>
      </c>
      <c r="V11" s="214" t="s">
        <v>188</v>
      </c>
      <c r="W11" s="214" t="s">
        <v>188</v>
      </c>
      <c r="X11" s="214" t="s">
        <v>188</v>
      </c>
    </row>
    <row r="12" spans="2:24">
      <c r="B12" s="378"/>
      <c r="C12" s="380">
        <v>50</v>
      </c>
      <c r="D12" s="86">
        <v>1975</v>
      </c>
      <c r="E12" s="214">
        <v>73505</v>
      </c>
      <c r="F12" s="214" t="s">
        <v>188</v>
      </c>
      <c r="G12" s="214">
        <v>9270</v>
      </c>
      <c r="H12" s="214">
        <v>36807</v>
      </c>
      <c r="I12" s="214" t="s">
        <v>188</v>
      </c>
      <c r="J12" s="214">
        <v>27428</v>
      </c>
      <c r="K12" s="214" t="s">
        <v>188</v>
      </c>
      <c r="L12" s="214" t="s">
        <v>188</v>
      </c>
      <c r="M12" s="214" t="s">
        <v>188</v>
      </c>
      <c r="N12" s="214" t="s">
        <v>188</v>
      </c>
      <c r="O12" s="214">
        <v>34201</v>
      </c>
      <c r="P12" s="214" t="s">
        <v>188</v>
      </c>
      <c r="Q12" s="214">
        <v>9374</v>
      </c>
      <c r="R12" s="214">
        <v>23432</v>
      </c>
      <c r="S12" s="214" t="s">
        <v>188</v>
      </c>
      <c r="T12" s="214">
        <v>1395</v>
      </c>
      <c r="U12" s="214" t="s">
        <v>188</v>
      </c>
      <c r="V12" s="214" t="s">
        <v>188</v>
      </c>
      <c r="W12" s="214" t="s">
        <v>188</v>
      </c>
      <c r="X12" s="214" t="s">
        <v>188</v>
      </c>
    </row>
    <row r="13" spans="2:24">
      <c r="B13" s="378"/>
      <c r="C13" s="380">
        <v>51</v>
      </c>
      <c r="D13" s="86">
        <v>1976</v>
      </c>
      <c r="E13" s="214">
        <v>153349</v>
      </c>
      <c r="F13" s="214" t="s">
        <v>188</v>
      </c>
      <c r="G13" s="214">
        <v>45025</v>
      </c>
      <c r="H13" s="214">
        <v>64562</v>
      </c>
      <c r="I13" s="214" t="s">
        <v>188</v>
      </c>
      <c r="J13" s="214">
        <v>43762</v>
      </c>
      <c r="K13" s="214" t="s">
        <v>188</v>
      </c>
      <c r="L13" s="214" t="s">
        <v>188</v>
      </c>
      <c r="M13" s="214" t="s">
        <v>188</v>
      </c>
      <c r="N13" s="214" t="s">
        <v>188</v>
      </c>
      <c r="O13" s="214">
        <v>58870</v>
      </c>
      <c r="P13" s="214" t="s">
        <v>188</v>
      </c>
      <c r="Q13" s="214" t="s">
        <v>188</v>
      </c>
      <c r="R13" s="214">
        <v>46030</v>
      </c>
      <c r="S13" s="214" t="s">
        <v>188</v>
      </c>
      <c r="T13" s="214">
        <v>2240</v>
      </c>
      <c r="U13" s="214">
        <v>10600</v>
      </c>
      <c r="V13" s="214" t="s">
        <v>188</v>
      </c>
      <c r="W13" s="214" t="s">
        <v>188</v>
      </c>
      <c r="X13" s="214" t="s">
        <v>188</v>
      </c>
    </row>
    <row r="14" spans="2:24">
      <c r="B14" s="378"/>
      <c r="C14" s="380">
        <v>52</v>
      </c>
      <c r="D14" s="86">
        <v>1977</v>
      </c>
      <c r="E14" s="214">
        <v>182397</v>
      </c>
      <c r="F14" s="214" t="s">
        <v>188</v>
      </c>
      <c r="G14" s="214">
        <v>34055</v>
      </c>
      <c r="H14" s="214">
        <v>110712</v>
      </c>
      <c r="I14" s="214" t="s">
        <v>188</v>
      </c>
      <c r="J14" s="214">
        <v>37630</v>
      </c>
      <c r="K14" s="214" t="s">
        <v>188</v>
      </c>
      <c r="L14" s="214" t="s">
        <v>188</v>
      </c>
      <c r="M14" s="214" t="s">
        <v>188</v>
      </c>
      <c r="N14" s="214" t="s">
        <v>188</v>
      </c>
      <c r="O14" s="214">
        <v>48890</v>
      </c>
      <c r="P14" s="214" t="s">
        <v>188</v>
      </c>
      <c r="Q14" s="214" t="s">
        <v>188</v>
      </c>
      <c r="R14" s="214">
        <v>35149</v>
      </c>
      <c r="S14" s="214" t="s">
        <v>188</v>
      </c>
      <c r="T14" s="214">
        <v>641</v>
      </c>
      <c r="U14" s="214">
        <v>13100</v>
      </c>
      <c r="V14" s="214" t="s">
        <v>188</v>
      </c>
      <c r="W14" s="214" t="s">
        <v>188</v>
      </c>
      <c r="X14" s="214" t="s">
        <v>188</v>
      </c>
    </row>
    <row r="15" spans="2:24">
      <c r="B15" s="378"/>
      <c r="C15" s="380">
        <v>53</v>
      </c>
      <c r="D15" s="86">
        <v>1978</v>
      </c>
      <c r="E15" s="214">
        <v>187027</v>
      </c>
      <c r="F15" s="214" t="s">
        <v>188</v>
      </c>
      <c r="G15" s="214">
        <v>35710</v>
      </c>
      <c r="H15" s="214">
        <v>117085</v>
      </c>
      <c r="I15" s="214" t="s">
        <v>188</v>
      </c>
      <c r="J15" s="214">
        <v>34232</v>
      </c>
      <c r="K15" s="214" t="s">
        <v>188</v>
      </c>
      <c r="L15" s="214" t="s">
        <v>188</v>
      </c>
      <c r="M15" s="214" t="s">
        <v>188</v>
      </c>
      <c r="N15" s="214" t="s">
        <v>188</v>
      </c>
      <c r="O15" s="214">
        <v>112993</v>
      </c>
      <c r="P15" s="214" t="s">
        <v>188</v>
      </c>
      <c r="Q15" s="214" t="s">
        <v>188</v>
      </c>
      <c r="R15" s="214">
        <v>59140</v>
      </c>
      <c r="S15" s="214" t="s">
        <v>188</v>
      </c>
      <c r="T15" s="214">
        <v>43193</v>
      </c>
      <c r="U15" s="214">
        <v>10660</v>
      </c>
      <c r="V15" s="214" t="s">
        <v>188</v>
      </c>
      <c r="W15" s="214" t="s">
        <v>188</v>
      </c>
      <c r="X15" s="214" t="s">
        <v>188</v>
      </c>
    </row>
    <row r="16" spans="2:24">
      <c r="B16" s="378"/>
      <c r="C16" s="380">
        <v>54</v>
      </c>
      <c r="D16" s="86">
        <v>1979</v>
      </c>
      <c r="E16" s="214">
        <v>184264</v>
      </c>
      <c r="F16" s="214" t="s">
        <v>188</v>
      </c>
      <c r="G16" s="214">
        <v>18939</v>
      </c>
      <c r="H16" s="214">
        <v>124855</v>
      </c>
      <c r="I16" s="214" t="s">
        <v>188</v>
      </c>
      <c r="J16" s="214">
        <v>40470</v>
      </c>
      <c r="K16" s="214" t="s">
        <v>188</v>
      </c>
      <c r="L16" s="214" t="s">
        <v>188</v>
      </c>
      <c r="M16" s="214" t="s">
        <v>188</v>
      </c>
      <c r="N16" s="214" t="s">
        <v>188</v>
      </c>
      <c r="O16" s="214">
        <v>97681</v>
      </c>
      <c r="P16" s="214" t="s">
        <v>188</v>
      </c>
      <c r="Q16" s="214" t="s">
        <v>188</v>
      </c>
      <c r="R16" s="214">
        <v>40700</v>
      </c>
      <c r="S16" s="214" t="s">
        <v>188</v>
      </c>
      <c r="T16" s="214">
        <v>47281</v>
      </c>
      <c r="U16" s="214">
        <v>9700</v>
      </c>
      <c r="V16" s="214" t="s">
        <v>188</v>
      </c>
      <c r="W16" s="214" t="s">
        <v>188</v>
      </c>
      <c r="X16" s="214" t="s">
        <v>188</v>
      </c>
    </row>
    <row r="17" spans="2:24">
      <c r="B17" s="378"/>
      <c r="C17" s="380">
        <v>55</v>
      </c>
      <c r="D17" s="86">
        <v>1980</v>
      </c>
      <c r="E17" s="214">
        <v>182430</v>
      </c>
      <c r="F17" s="214" t="s">
        <v>188</v>
      </c>
      <c r="G17" s="214">
        <v>42122</v>
      </c>
      <c r="H17" s="214">
        <v>107225</v>
      </c>
      <c r="I17" s="214" t="s">
        <v>188</v>
      </c>
      <c r="J17" s="214">
        <v>33083</v>
      </c>
      <c r="K17" s="214" t="s">
        <v>188</v>
      </c>
      <c r="L17" s="214" t="s">
        <v>188</v>
      </c>
      <c r="M17" s="214" t="s">
        <v>188</v>
      </c>
      <c r="N17" s="214" t="s">
        <v>188</v>
      </c>
      <c r="O17" s="214">
        <v>58936</v>
      </c>
      <c r="P17" s="214" t="s">
        <v>188</v>
      </c>
      <c r="Q17" s="214" t="s">
        <v>188</v>
      </c>
      <c r="R17" s="214">
        <v>30514</v>
      </c>
      <c r="S17" s="214" t="s">
        <v>188</v>
      </c>
      <c r="T17" s="214">
        <v>9891</v>
      </c>
      <c r="U17" s="214">
        <v>18531</v>
      </c>
      <c r="V17" s="214" t="s">
        <v>188</v>
      </c>
      <c r="W17" s="214" t="s">
        <v>188</v>
      </c>
      <c r="X17" s="214" t="s">
        <v>188</v>
      </c>
    </row>
    <row r="18" spans="2:24">
      <c r="B18" s="378"/>
      <c r="C18" s="380">
        <v>56</v>
      </c>
      <c r="D18" s="86">
        <v>1981</v>
      </c>
      <c r="E18" s="214">
        <v>141671</v>
      </c>
      <c r="F18" s="214" t="s">
        <v>188</v>
      </c>
      <c r="G18" s="214">
        <v>19660</v>
      </c>
      <c r="H18" s="214">
        <v>93496</v>
      </c>
      <c r="I18" s="214" t="s">
        <v>188</v>
      </c>
      <c r="J18" s="214">
        <v>28515</v>
      </c>
      <c r="K18" s="214" t="s">
        <v>188</v>
      </c>
      <c r="L18" s="214" t="s">
        <v>188</v>
      </c>
      <c r="M18" s="214" t="s">
        <v>188</v>
      </c>
      <c r="N18" s="214" t="s">
        <v>188</v>
      </c>
      <c r="O18" s="214">
        <v>8734</v>
      </c>
      <c r="P18" s="214" t="s">
        <v>188</v>
      </c>
      <c r="Q18" s="214" t="s">
        <v>188</v>
      </c>
      <c r="R18" s="214">
        <v>350</v>
      </c>
      <c r="S18" s="214" t="s">
        <v>188</v>
      </c>
      <c r="T18" s="214">
        <v>30</v>
      </c>
      <c r="U18" s="214">
        <v>8354</v>
      </c>
      <c r="V18" s="214" t="s">
        <v>188</v>
      </c>
      <c r="W18" s="214" t="s">
        <v>188</v>
      </c>
      <c r="X18" s="214" t="s">
        <v>188</v>
      </c>
    </row>
    <row r="19" spans="2:24">
      <c r="B19" s="378"/>
      <c r="C19" s="380">
        <v>57</v>
      </c>
      <c r="D19" s="86">
        <v>1982</v>
      </c>
      <c r="E19" s="214">
        <v>141393</v>
      </c>
      <c r="F19" s="214" t="s">
        <v>188</v>
      </c>
      <c r="G19" s="214">
        <v>24062</v>
      </c>
      <c r="H19" s="214">
        <v>93631</v>
      </c>
      <c r="I19" s="214" t="s">
        <v>188</v>
      </c>
      <c r="J19" s="214">
        <v>23700</v>
      </c>
      <c r="K19" s="214" t="s">
        <v>188</v>
      </c>
      <c r="L19" s="214" t="s">
        <v>188</v>
      </c>
      <c r="M19" s="214" t="s">
        <v>188</v>
      </c>
      <c r="N19" s="214" t="s">
        <v>188</v>
      </c>
      <c r="O19" s="214">
        <v>11010</v>
      </c>
      <c r="P19" s="214" t="s">
        <v>188</v>
      </c>
      <c r="Q19" s="214" t="s">
        <v>188</v>
      </c>
      <c r="R19" s="214">
        <v>1060</v>
      </c>
      <c r="S19" s="214" t="s">
        <v>188</v>
      </c>
      <c r="T19" s="214" t="s">
        <v>188</v>
      </c>
      <c r="U19" s="214">
        <v>9950</v>
      </c>
      <c r="V19" s="214" t="s">
        <v>188</v>
      </c>
      <c r="W19" s="214" t="s">
        <v>188</v>
      </c>
      <c r="X19" s="214" t="s">
        <v>188</v>
      </c>
    </row>
    <row r="20" spans="2:24">
      <c r="B20" s="378"/>
      <c r="C20" s="380">
        <v>58</v>
      </c>
      <c r="D20" s="86">
        <v>1983</v>
      </c>
      <c r="E20" s="214">
        <v>144966</v>
      </c>
      <c r="F20" s="214" t="s">
        <v>188</v>
      </c>
      <c r="G20" s="214">
        <v>26599</v>
      </c>
      <c r="H20" s="214">
        <v>92260</v>
      </c>
      <c r="I20" s="214" t="s">
        <v>188</v>
      </c>
      <c r="J20" s="214">
        <v>26107</v>
      </c>
      <c r="K20" s="214" t="s">
        <v>188</v>
      </c>
      <c r="L20" s="214" t="s">
        <v>188</v>
      </c>
      <c r="M20" s="214" t="s">
        <v>188</v>
      </c>
      <c r="N20" s="214" t="s">
        <v>188</v>
      </c>
      <c r="O20" s="214">
        <v>44088</v>
      </c>
      <c r="P20" s="214" t="s">
        <v>188</v>
      </c>
      <c r="Q20" s="214" t="s">
        <v>188</v>
      </c>
      <c r="R20" s="214">
        <v>19160</v>
      </c>
      <c r="S20" s="214" t="s">
        <v>188</v>
      </c>
      <c r="T20" s="214">
        <v>10882</v>
      </c>
      <c r="U20" s="214">
        <v>14046</v>
      </c>
      <c r="V20" s="214" t="s">
        <v>188</v>
      </c>
      <c r="W20" s="214" t="s">
        <v>188</v>
      </c>
      <c r="X20" s="214" t="s">
        <v>188</v>
      </c>
    </row>
    <row r="21" spans="2:24">
      <c r="B21" s="378"/>
      <c r="C21" s="380">
        <v>59</v>
      </c>
      <c r="D21" s="86">
        <v>1984</v>
      </c>
      <c r="E21" s="214">
        <v>152892</v>
      </c>
      <c r="F21" s="214" t="s">
        <v>188</v>
      </c>
      <c r="G21" s="214" t="s">
        <v>188</v>
      </c>
      <c r="H21" s="214">
        <v>92344</v>
      </c>
      <c r="I21" s="214" t="s">
        <v>188</v>
      </c>
      <c r="J21" s="214">
        <v>26073</v>
      </c>
      <c r="K21" s="214">
        <v>34475</v>
      </c>
      <c r="L21" s="214" t="s">
        <v>188</v>
      </c>
      <c r="M21" s="214" t="s">
        <v>188</v>
      </c>
      <c r="N21" s="214" t="s">
        <v>188</v>
      </c>
      <c r="O21" s="214">
        <v>6224</v>
      </c>
      <c r="P21" s="214" t="s">
        <v>188</v>
      </c>
      <c r="Q21" s="214" t="s">
        <v>188</v>
      </c>
      <c r="R21" s="214">
        <v>869</v>
      </c>
      <c r="S21" s="214" t="s">
        <v>188</v>
      </c>
      <c r="T21" s="214" t="s">
        <v>188</v>
      </c>
      <c r="U21" s="214">
        <v>5355</v>
      </c>
      <c r="V21" s="214" t="s">
        <v>188</v>
      </c>
      <c r="W21" s="214" t="s">
        <v>188</v>
      </c>
      <c r="X21" s="214" t="s">
        <v>188</v>
      </c>
    </row>
    <row r="22" spans="2:24">
      <c r="B22" s="378"/>
      <c r="C22" s="380">
        <v>60</v>
      </c>
      <c r="D22" s="86">
        <v>1985</v>
      </c>
      <c r="E22" s="214">
        <v>199394</v>
      </c>
      <c r="F22" s="214" t="s">
        <v>188</v>
      </c>
      <c r="G22" s="214">
        <v>28527</v>
      </c>
      <c r="H22" s="214">
        <v>138371</v>
      </c>
      <c r="I22" s="214" t="s">
        <v>188</v>
      </c>
      <c r="J22" s="214">
        <v>32496</v>
      </c>
      <c r="K22" s="214" t="s">
        <v>188</v>
      </c>
      <c r="L22" s="214" t="s">
        <v>188</v>
      </c>
      <c r="M22" s="214" t="s">
        <v>188</v>
      </c>
      <c r="N22" s="214" t="s">
        <v>188</v>
      </c>
      <c r="O22" s="214">
        <v>32306</v>
      </c>
      <c r="P22" s="214" t="s">
        <v>188</v>
      </c>
      <c r="Q22" s="214" t="s">
        <v>188</v>
      </c>
      <c r="R22" s="214">
        <v>140</v>
      </c>
      <c r="S22" s="214" t="s">
        <v>188</v>
      </c>
      <c r="T22" s="214" t="s">
        <v>188</v>
      </c>
      <c r="U22" s="214">
        <v>32166</v>
      </c>
      <c r="V22" s="214" t="s">
        <v>188</v>
      </c>
      <c r="W22" s="214" t="s">
        <v>188</v>
      </c>
      <c r="X22" s="214" t="s">
        <v>188</v>
      </c>
    </row>
    <row r="23" spans="2:24">
      <c r="B23" s="378"/>
      <c r="C23" s="380">
        <v>61</v>
      </c>
      <c r="D23" s="86">
        <v>1986</v>
      </c>
      <c r="E23" s="214">
        <v>173832</v>
      </c>
      <c r="F23" s="214" t="s">
        <v>188</v>
      </c>
      <c r="G23" s="214">
        <v>27183</v>
      </c>
      <c r="H23" s="214">
        <v>117626</v>
      </c>
      <c r="I23" s="214" t="s">
        <v>188</v>
      </c>
      <c r="J23" s="214">
        <v>29023</v>
      </c>
      <c r="K23" s="214" t="s">
        <v>188</v>
      </c>
      <c r="L23" s="214" t="s">
        <v>188</v>
      </c>
      <c r="M23" s="214" t="s">
        <v>188</v>
      </c>
      <c r="N23" s="214" t="s">
        <v>188</v>
      </c>
      <c r="O23" s="214">
        <v>27528</v>
      </c>
      <c r="P23" s="214" t="s">
        <v>188</v>
      </c>
      <c r="Q23" s="214" t="s">
        <v>188</v>
      </c>
      <c r="R23" s="214" t="s">
        <v>188</v>
      </c>
      <c r="S23" s="214" t="s">
        <v>188</v>
      </c>
      <c r="T23" s="214" t="s">
        <v>188</v>
      </c>
      <c r="U23" s="214">
        <v>27528</v>
      </c>
      <c r="V23" s="214" t="s">
        <v>188</v>
      </c>
      <c r="W23" s="214" t="s">
        <v>188</v>
      </c>
      <c r="X23" s="214" t="s">
        <v>188</v>
      </c>
    </row>
    <row r="24" spans="2:24">
      <c r="B24" s="378"/>
      <c r="C24" s="380">
        <v>62</v>
      </c>
      <c r="D24" s="86">
        <v>1987</v>
      </c>
      <c r="E24" s="214">
        <v>183898</v>
      </c>
      <c r="F24" s="214" t="s">
        <v>188</v>
      </c>
      <c r="G24" s="214">
        <v>24927</v>
      </c>
      <c r="H24" s="214">
        <v>135470</v>
      </c>
      <c r="I24" s="214" t="s">
        <v>188</v>
      </c>
      <c r="J24" s="214">
        <v>23501</v>
      </c>
      <c r="K24" s="214" t="s">
        <v>188</v>
      </c>
      <c r="L24" s="214" t="s">
        <v>188</v>
      </c>
      <c r="M24" s="214" t="s">
        <v>188</v>
      </c>
      <c r="N24" s="214" t="s">
        <v>188</v>
      </c>
      <c r="O24" s="214">
        <v>36896</v>
      </c>
      <c r="P24" s="214" t="s">
        <v>188</v>
      </c>
      <c r="Q24" s="214" t="s">
        <v>188</v>
      </c>
      <c r="R24" s="214" t="s">
        <v>188</v>
      </c>
      <c r="S24" s="214" t="s">
        <v>188</v>
      </c>
      <c r="T24" s="214" t="s">
        <v>188</v>
      </c>
      <c r="U24" s="214">
        <v>36896</v>
      </c>
      <c r="V24" s="214" t="s">
        <v>188</v>
      </c>
      <c r="W24" s="214" t="s">
        <v>188</v>
      </c>
      <c r="X24" s="214" t="s">
        <v>188</v>
      </c>
    </row>
    <row r="25" spans="2:24">
      <c r="B25" s="378"/>
      <c r="C25" s="380">
        <v>63</v>
      </c>
      <c r="D25" s="86">
        <v>1988</v>
      </c>
      <c r="E25" s="214">
        <v>195006</v>
      </c>
      <c r="F25" s="214" t="s">
        <v>188</v>
      </c>
      <c r="G25" s="214">
        <v>17128</v>
      </c>
      <c r="H25" s="214">
        <v>153500</v>
      </c>
      <c r="I25" s="214" t="s">
        <v>188</v>
      </c>
      <c r="J25" s="214">
        <v>24378</v>
      </c>
      <c r="K25" s="214" t="s">
        <v>188</v>
      </c>
      <c r="L25" s="214" t="s">
        <v>188</v>
      </c>
      <c r="M25" s="214" t="s">
        <v>188</v>
      </c>
      <c r="N25" s="214" t="s">
        <v>188</v>
      </c>
      <c r="O25" s="214">
        <v>36520</v>
      </c>
      <c r="P25" s="214" t="s">
        <v>188</v>
      </c>
      <c r="Q25" s="214" t="s">
        <v>188</v>
      </c>
      <c r="R25" s="214" t="s">
        <v>188</v>
      </c>
      <c r="S25" s="214" t="s">
        <v>188</v>
      </c>
      <c r="T25" s="214" t="s">
        <v>188</v>
      </c>
      <c r="U25" s="214">
        <v>36520</v>
      </c>
      <c r="V25" s="214" t="s">
        <v>188</v>
      </c>
      <c r="W25" s="214" t="s">
        <v>188</v>
      </c>
      <c r="X25" s="214" t="s">
        <v>188</v>
      </c>
    </row>
    <row r="26" spans="2:24">
      <c r="B26" s="378" t="s">
        <v>87</v>
      </c>
      <c r="C26" s="380">
        <v>1</v>
      </c>
      <c r="D26" s="86">
        <v>1989</v>
      </c>
      <c r="E26" s="214">
        <v>198886</v>
      </c>
      <c r="F26" s="214" t="s">
        <v>188</v>
      </c>
      <c r="G26" s="214">
        <v>23692</v>
      </c>
      <c r="H26" s="214">
        <v>149624</v>
      </c>
      <c r="I26" s="214" t="s">
        <v>188</v>
      </c>
      <c r="J26" s="214">
        <v>25570</v>
      </c>
      <c r="K26" s="214" t="s">
        <v>188</v>
      </c>
      <c r="L26" s="214" t="s">
        <v>188</v>
      </c>
      <c r="M26" s="214" t="s">
        <v>188</v>
      </c>
      <c r="N26" s="214" t="s">
        <v>188</v>
      </c>
      <c r="O26" s="214">
        <v>32400</v>
      </c>
      <c r="P26" s="214" t="s">
        <v>188</v>
      </c>
      <c r="Q26" s="214" t="s">
        <v>188</v>
      </c>
      <c r="R26" s="214" t="s">
        <v>188</v>
      </c>
      <c r="S26" s="214" t="s">
        <v>188</v>
      </c>
      <c r="T26" s="214" t="s">
        <v>188</v>
      </c>
      <c r="U26" s="214">
        <v>32400</v>
      </c>
      <c r="V26" s="214" t="s">
        <v>188</v>
      </c>
      <c r="W26" s="214" t="s">
        <v>188</v>
      </c>
      <c r="X26" s="214" t="s">
        <v>188</v>
      </c>
    </row>
    <row r="27" spans="2:24">
      <c r="B27" s="378"/>
      <c r="C27" s="380">
        <v>2</v>
      </c>
      <c r="D27" s="86">
        <v>1990</v>
      </c>
      <c r="E27" s="214">
        <v>205337</v>
      </c>
      <c r="F27" s="214" t="s">
        <v>188</v>
      </c>
      <c r="G27" s="214">
        <v>19424</v>
      </c>
      <c r="H27" s="214">
        <v>159432</v>
      </c>
      <c r="I27" s="214" t="s">
        <v>188</v>
      </c>
      <c r="J27" s="214">
        <v>26481</v>
      </c>
      <c r="K27" s="214" t="s">
        <v>188</v>
      </c>
      <c r="L27" s="214" t="s">
        <v>188</v>
      </c>
      <c r="M27" s="214" t="s">
        <v>188</v>
      </c>
      <c r="N27" s="214" t="s">
        <v>188</v>
      </c>
      <c r="O27" s="214">
        <v>30375</v>
      </c>
      <c r="P27" s="214" t="s">
        <v>188</v>
      </c>
      <c r="Q27" s="214" t="s">
        <v>188</v>
      </c>
      <c r="R27" s="214" t="s">
        <v>188</v>
      </c>
      <c r="S27" s="214" t="s">
        <v>188</v>
      </c>
      <c r="T27" s="214" t="s">
        <v>188</v>
      </c>
      <c r="U27" s="214">
        <v>30375</v>
      </c>
      <c r="V27" s="214" t="s">
        <v>188</v>
      </c>
      <c r="W27" s="214" t="s">
        <v>188</v>
      </c>
      <c r="X27" s="214" t="s">
        <v>188</v>
      </c>
    </row>
    <row r="28" spans="2:24">
      <c r="B28" s="378"/>
      <c r="C28" s="380">
        <v>3</v>
      </c>
      <c r="D28" s="86">
        <v>1991</v>
      </c>
      <c r="E28" s="214">
        <v>186088</v>
      </c>
      <c r="F28" s="214">
        <v>17769</v>
      </c>
      <c r="G28" s="214" t="s">
        <v>188</v>
      </c>
      <c r="H28" s="214">
        <v>136272</v>
      </c>
      <c r="I28" s="214" t="s">
        <v>188</v>
      </c>
      <c r="J28" s="214">
        <v>32047</v>
      </c>
      <c r="K28" s="214" t="s">
        <v>188</v>
      </c>
      <c r="L28" s="214" t="s">
        <v>188</v>
      </c>
      <c r="M28" s="214" t="s">
        <v>188</v>
      </c>
      <c r="N28" s="214" t="s">
        <v>188</v>
      </c>
      <c r="O28" s="214">
        <v>30797</v>
      </c>
      <c r="P28" s="214" t="s">
        <v>188</v>
      </c>
      <c r="Q28" s="214" t="s">
        <v>188</v>
      </c>
      <c r="R28" s="214" t="s">
        <v>188</v>
      </c>
      <c r="S28" s="214" t="s">
        <v>188</v>
      </c>
      <c r="T28" s="214" t="s">
        <v>188</v>
      </c>
      <c r="U28" s="214">
        <v>30797</v>
      </c>
      <c r="V28" s="214" t="s">
        <v>188</v>
      </c>
      <c r="W28" s="214" t="s">
        <v>188</v>
      </c>
      <c r="X28" s="214" t="s">
        <v>188</v>
      </c>
    </row>
    <row r="29" spans="2:24">
      <c r="B29" s="378"/>
      <c r="C29" s="380">
        <v>4</v>
      </c>
      <c r="D29" s="86">
        <v>1992</v>
      </c>
      <c r="E29" s="214">
        <v>177019</v>
      </c>
      <c r="F29" s="214" t="s">
        <v>188</v>
      </c>
      <c r="G29" s="214">
        <v>27893</v>
      </c>
      <c r="H29" s="214">
        <v>119872</v>
      </c>
      <c r="I29" s="214" t="s">
        <v>188</v>
      </c>
      <c r="J29" s="214">
        <v>29254</v>
      </c>
      <c r="K29" s="214" t="s">
        <v>188</v>
      </c>
      <c r="L29" s="214" t="s">
        <v>188</v>
      </c>
      <c r="M29" s="214" t="s">
        <v>188</v>
      </c>
      <c r="N29" s="214" t="s">
        <v>188</v>
      </c>
      <c r="O29" s="214">
        <v>28330</v>
      </c>
      <c r="P29" s="214" t="s">
        <v>188</v>
      </c>
      <c r="Q29" s="214" t="s">
        <v>188</v>
      </c>
      <c r="R29" s="214" t="s">
        <v>188</v>
      </c>
      <c r="S29" s="214" t="s">
        <v>188</v>
      </c>
      <c r="T29" s="214" t="s">
        <v>188</v>
      </c>
      <c r="U29" s="214">
        <v>28330</v>
      </c>
      <c r="V29" s="214" t="s">
        <v>188</v>
      </c>
      <c r="W29" s="214" t="s">
        <v>188</v>
      </c>
      <c r="X29" s="214" t="s">
        <v>188</v>
      </c>
    </row>
    <row r="30" spans="2:24">
      <c r="B30" s="378"/>
      <c r="C30" s="380">
        <v>5</v>
      </c>
      <c r="D30" s="86">
        <v>1993</v>
      </c>
      <c r="E30" s="214">
        <v>80929</v>
      </c>
      <c r="F30" s="214" t="s">
        <v>746</v>
      </c>
      <c r="G30" s="214">
        <v>28998</v>
      </c>
      <c r="H30" s="214">
        <v>23176</v>
      </c>
      <c r="I30" s="214" t="s">
        <v>188</v>
      </c>
      <c r="J30" s="214">
        <v>28755</v>
      </c>
      <c r="K30" s="214" t="s">
        <v>188</v>
      </c>
      <c r="L30" s="214" t="s">
        <v>188</v>
      </c>
      <c r="M30" s="214" t="s">
        <v>188</v>
      </c>
      <c r="N30" s="214" t="s">
        <v>188</v>
      </c>
      <c r="O30" s="214">
        <v>28300</v>
      </c>
      <c r="P30" s="214" t="s">
        <v>188</v>
      </c>
      <c r="Q30" s="214" t="s">
        <v>188</v>
      </c>
      <c r="R30" s="214" t="s">
        <v>188</v>
      </c>
      <c r="S30" s="214" t="s">
        <v>188</v>
      </c>
      <c r="T30" s="214" t="s">
        <v>188</v>
      </c>
      <c r="U30" s="214">
        <v>28300</v>
      </c>
      <c r="V30" s="214" t="s">
        <v>188</v>
      </c>
      <c r="W30" s="214" t="s">
        <v>188</v>
      </c>
      <c r="X30" s="214" t="s">
        <v>188</v>
      </c>
    </row>
    <row r="31" spans="2:24">
      <c r="B31" s="378"/>
      <c r="C31" s="380">
        <v>6</v>
      </c>
      <c r="D31" s="86">
        <v>1994</v>
      </c>
      <c r="E31" s="214">
        <v>206951</v>
      </c>
      <c r="F31" s="214" t="s">
        <v>745</v>
      </c>
      <c r="G31" s="214">
        <v>160906</v>
      </c>
      <c r="H31" s="214" t="s">
        <v>744</v>
      </c>
      <c r="I31" s="214" t="s">
        <v>188</v>
      </c>
      <c r="J31" s="214">
        <v>46045</v>
      </c>
      <c r="K31" s="214" t="s">
        <v>188</v>
      </c>
      <c r="L31" s="214" t="s">
        <v>188</v>
      </c>
      <c r="M31" s="214" t="s">
        <v>188</v>
      </c>
      <c r="N31" s="214" t="s">
        <v>188</v>
      </c>
      <c r="O31" s="214">
        <v>98589</v>
      </c>
      <c r="P31" s="214" t="s">
        <v>188</v>
      </c>
      <c r="Q31" s="214" t="s">
        <v>188</v>
      </c>
      <c r="R31" s="214" t="s">
        <v>743</v>
      </c>
      <c r="S31" s="214" t="s">
        <v>188</v>
      </c>
      <c r="T31" s="214">
        <v>46327</v>
      </c>
      <c r="U31" s="214">
        <v>52262</v>
      </c>
      <c r="V31" s="214" t="s">
        <v>188</v>
      </c>
      <c r="W31" s="214" t="s">
        <v>188</v>
      </c>
      <c r="X31" s="214" t="s">
        <v>188</v>
      </c>
    </row>
    <row r="32" spans="2:24">
      <c r="B32" s="378"/>
      <c r="C32" s="380">
        <v>7</v>
      </c>
      <c r="D32" s="86">
        <v>1995</v>
      </c>
      <c r="E32" s="214">
        <v>342002</v>
      </c>
      <c r="F32" s="214" t="s">
        <v>188</v>
      </c>
      <c r="G32" s="214">
        <v>180352</v>
      </c>
      <c r="H32" s="214">
        <v>114450</v>
      </c>
      <c r="I32" s="214" t="s">
        <v>188</v>
      </c>
      <c r="J32" s="214">
        <v>47200</v>
      </c>
      <c r="K32" s="214" t="s">
        <v>188</v>
      </c>
      <c r="L32" s="214" t="s">
        <v>188</v>
      </c>
      <c r="M32" s="214" t="s">
        <v>188</v>
      </c>
      <c r="N32" s="214" t="s">
        <v>188</v>
      </c>
      <c r="O32" s="214">
        <v>128905</v>
      </c>
      <c r="P32" s="214" t="s">
        <v>188</v>
      </c>
      <c r="Q32" s="214">
        <v>45637</v>
      </c>
      <c r="R32" s="214">
        <v>16938</v>
      </c>
      <c r="S32" s="214" t="s">
        <v>188</v>
      </c>
      <c r="T32" s="214">
        <v>66330</v>
      </c>
      <c r="U32" s="214" t="s">
        <v>188</v>
      </c>
      <c r="V32" s="214" t="s">
        <v>188</v>
      </c>
      <c r="W32" s="214" t="s">
        <v>188</v>
      </c>
      <c r="X32" s="214" t="s">
        <v>188</v>
      </c>
    </row>
    <row r="33" spans="2:24">
      <c r="B33" s="378"/>
      <c r="C33" s="380">
        <v>8</v>
      </c>
      <c r="D33" s="86">
        <v>1996</v>
      </c>
      <c r="E33" s="214">
        <v>283817</v>
      </c>
      <c r="F33" s="214" t="s">
        <v>188</v>
      </c>
      <c r="G33" s="214">
        <v>141129</v>
      </c>
      <c r="H33" s="214">
        <v>95786</v>
      </c>
      <c r="I33" s="214" t="s">
        <v>188</v>
      </c>
      <c r="J33" s="214">
        <v>46902</v>
      </c>
      <c r="K33" s="214" t="s">
        <v>188</v>
      </c>
      <c r="L33" s="214" t="s">
        <v>188</v>
      </c>
      <c r="M33" s="214" t="s">
        <v>188</v>
      </c>
      <c r="N33" s="214" t="s">
        <v>188</v>
      </c>
      <c r="O33" s="214">
        <v>165804</v>
      </c>
      <c r="P33" s="214" t="s">
        <v>188</v>
      </c>
      <c r="Q33" s="214" t="s">
        <v>188</v>
      </c>
      <c r="R33" s="214">
        <v>51840</v>
      </c>
      <c r="S33" s="214" t="s">
        <v>188</v>
      </c>
      <c r="T33" s="214">
        <v>68644</v>
      </c>
      <c r="U33" s="214">
        <v>45320</v>
      </c>
      <c r="V33" s="214" t="s">
        <v>188</v>
      </c>
      <c r="W33" s="214" t="s">
        <v>188</v>
      </c>
      <c r="X33" s="214" t="s">
        <v>188</v>
      </c>
    </row>
    <row r="34" spans="2:24">
      <c r="B34" s="378"/>
      <c r="C34" s="380">
        <v>9</v>
      </c>
      <c r="D34" s="86">
        <v>1997</v>
      </c>
      <c r="E34" s="214">
        <v>326721</v>
      </c>
      <c r="F34" s="214" t="s">
        <v>188</v>
      </c>
      <c r="G34" s="214">
        <v>146733</v>
      </c>
      <c r="H34" s="214">
        <v>132638</v>
      </c>
      <c r="I34" s="214" t="s">
        <v>188</v>
      </c>
      <c r="J34" s="214">
        <v>47350</v>
      </c>
      <c r="K34" s="214" t="s">
        <v>188</v>
      </c>
      <c r="L34" s="214" t="s">
        <v>188</v>
      </c>
      <c r="M34" s="214" t="s">
        <v>188</v>
      </c>
      <c r="N34" s="214" t="s">
        <v>188</v>
      </c>
      <c r="O34" s="214">
        <v>119637</v>
      </c>
      <c r="P34" s="214" t="s">
        <v>188</v>
      </c>
      <c r="Q34" s="214" t="s">
        <v>188</v>
      </c>
      <c r="R34" s="214">
        <v>8700</v>
      </c>
      <c r="S34" s="214" t="s">
        <v>188</v>
      </c>
      <c r="T34" s="214">
        <v>65807</v>
      </c>
      <c r="U34" s="214">
        <v>45130</v>
      </c>
      <c r="V34" s="214" t="s">
        <v>188</v>
      </c>
      <c r="W34" s="214" t="s">
        <v>188</v>
      </c>
      <c r="X34" s="214" t="s">
        <v>188</v>
      </c>
    </row>
    <row r="35" spans="2:24">
      <c r="B35" s="378"/>
      <c r="C35" s="380">
        <v>10</v>
      </c>
      <c r="D35" s="86">
        <v>1998</v>
      </c>
      <c r="E35" s="214">
        <v>309610</v>
      </c>
      <c r="F35" s="214" t="s">
        <v>188</v>
      </c>
      <c r="G35" s="214">
        <v>149470</v>
      </c>
      <c r="H35" s="214">
        <v>102800</v>
      </c>
      <c r="I35" s="214" t="s">
        <v>188</v>
      </c>
      <c r="J35" s="214">
        <v>57340</v>
      </c>
      <c r="K35" s="214" t="s">
        <v>188</v>
      </c>
      <c r="L35" s="214" t="s">
        <v>188</v>
      </c>
      <c r="M35" s="214" t="s">
        <v>188</v>
      </c>
      <c r="N35" s="214" t="s">
        <v>188</v>
      </c>
      <c r="O35" s="214">
        <v>142642</v>
      </c>
      <c r="P35" s="214" t="s">
        <v>188</v>
      </c>
      <c r="Q35" s="214" t="s">
        <v>188</v>
      </c>
      <c r="R35" s="214">
        <v>4870</v>
      </c>
      <c r="S35" s="214" t="s">
        <v>188</v>
      </c>
      <c r="T35" s="214">
        <v>92752</v>
      </c>
      <c r="U35" s="214">
        <v>45020</v>
      </c>
      <c r="V35" s="214" t="s">
        <v>188</v>
      </c>
      <c r="W35" s="214" t="s">
        <v>188</v>
      </c>
      <c r="X35" s="214" t="s">
        <v>188</v>
      </c>
    </row>
    <row r="36" spans="2:24">
      <c r="B36" s="378"/>
      <c r="C36" s="380">
        <v>11</v>
      </c>
      <c r="D36" s="86">
        <v>1999</v>
      </c>
      <c r="E36" s="214">
        <v>203925</v>
      </c>
      <c r="F36" s="214" t="s">
        <v>188</v>
      </c>
      <c r="G36" s="214">
        <v>140936</v>
      </c>
      <c r="H36" s="214">
        <v>5500</v>
      </c>
      <c r="I36" s="214" t="s">
        <v>188</v>
      </c>
      <c r="J36" s="214">
        <v>57328</v>
      </c>
      <c r="K36" s="214">
        <v>161</v>
      </c>
      <c r="L36" s="214" t="s">
        <v>188</v>
      </c>
      <c r="M36" s="214" t="s">
        <v>188</v>
      </c>
      <c r="N36" s="214" t="s">
        <v>188</v>
      </c>
      <c r="O36" s="214">
        <v>153748</v>
      </c>
      <c r="P36" s="214" t="s">
        <v>188</v>
      </c>
      <c r="Q36" s="214" t="s">
        <v>188</v>
      </c>
      <c r="R36" s="214">
        <v>3700</v>
      </c>
      <c r="S36" s="214" t="s">
        <v>188</v>
      </c>
      <c r="T36" s="214">
        <v>106601</v>
      </c>
      <c r="U36" s="214">
        <v>43447</v>
      </c>
      <c r="V36" s="214" t="s">
        <v>188</v>
      </c>
      <c r="W36" s="214" t="s">
        <v>188</v>
      </c>
      <c r="X36" s="214" t="s">
        <v>188</v>
      </c>
    </row>
    <row r="37" spans="2:24">
      <c r="B37" s="378"/>
      <c r="C37" s="380">
        <v>12</v>
      </c>
      <c r="D37" s="86">
        <v>2000</v>
      </c>
      <c r="E37" s="214">
        <v>263337</v>
      </c>
      <c r="F37" s="214" t="s">
        <v>188</v>
      </c>
      <c r="G37" s="214">
        <v>195925</v>
      </c>
      <c r="H37" s="214">
        <v>2900</v>
      </c>
      <c r="I37" s="214">
        <v>30</v>
      </c>
      <c r="J37" s="214">
        <v>64482</v>
      </c>
      <c r="K37" s="214" t="s">
        <v>188</v>
      </c>
      <c r="L37" s="214" t="s">
        <v>188</v>
      </c>
      <c r="M37" s="214" t="s">
        <v>188</v>
      </c>
      <c r="N37" s="214" t="s">
        <v>188</v>
      </c>
      <c r="O37" s="214">
        <v>155587</v>
      </c>
      <c r="P37" s="214" t="s">
        <v>188</v>
      </c>
      <c r="Q37" s="214" t="s">
        <v>188</v>
      </c>
      <c r="R37" s="214">
        <v>5950</v>
      </c>
      <c r="S37" s="214" t="s">
        <v>188</v>
      </c>
      <c r="T37" s="214">
        <v>107945</v>
      </c>
      <c r="U37" s="214">
        <v>41692</v>
      </c>
      <c r="V37" s="214" t="s">
        <v>188</v>
      </c>
      <c r="W37" s="214" t="s">
        <v>188</v>
      </c>
      <c r="X37" s="214" t="s">
        <v>188</v>
      </c>
    </row>
    <row r="38" spans="2:24">
      <c r="B38" s="378"/>
      <c r="C38" s="380">
        <v>13</v>
      </c>
      <c r="D38" s="86">
        <v>2001</v>
      </c>
      <c r="E38" s="214">
        <v>247890</v>
      </c>
      <c r="F38" s="214" t="s">
        <v>188</v>
      </c>
      <c r="G38" s="214">
        <v>187524</v>
      </c>
      <c r="H38" s="214" t="s">
        <v>188</v>
      </c>
      <c r="I38" s="214" t="s">
        <v>188</v>
      </c>
      <c r="J38" s="214">
        <v>60336</v>
      </c>
      <c r="K38" s="214" t="s">
        <v>188</v>
      </c>
      <c r="L38" s="214" t="s">
        <v>188</v>
      </c>
      <c r="M38" s="214">
        <v>30</v>
      </c>
      <c r="N38" s="214" t="s">
        <v>188</v>
      </c>
      <c r="O38" s="214">
        <v>188589</v>
      </c>
      <c r="P38" s="214" t="s">
        <v>188</v>
      </c>
      <c r="Q38" s="214" t="s">
        <v>188</v>
      </c>
      <c r="R38" s="214">
        <v>48450</v>
      </c>
      <c r="S38" s="214" t="s">
        <v>188</v>
      </c>
      <c r="T38" s="214">
        <v>110952</v>
      </c>
      <c r="U38" s="214">
        <v>29187</v>
      </c>
      <c r="V38" s="214" t="s">
        <v>188</v>
      </c>
      <c r="W38" s="214" t="s">
        <v>188</v>
      </c>
      <c r="X38" s="214" t="s">
        <v>188</v>
      </c>
    </row>
    <row r="39" spans="2:24">
      <c r="B39" s="378"/>
      <c r="C39" s="380">
        <v>14</v>
      </c>
      <c r="D39" s="86">
        <v>2002</v>
      </c>
      <c r="E39" s="214">
        <v>201093</v>
      </c>
      <c r="F39" s="214" t="s">
        <v>188</v>
      </c>
      <c r="G39" s="214">
        <v>138713</v>
      </c>
      <c r="H39" s="214">
        <v>2700</v>
      </c>
      <c r="I39" s="214" t="s">
        <v>188</v>
      </c>
      <c r="J39" s="214">
        <v>59680</v>
      </c>
      <c r="K39" s="214" t="s">
        <v>188</v>
      </c>
      <c r="L39" s="214" t="s">
        <v>188</v>
      </c>
      <c r="M39" s="214" t="s">
        <v>188</v>
      </c>
      <c r="N39" s="214" t="s">
        <v>188</v>
      </c>
      <c r="O39" s="214">
        <v>113147</v>
      </c>
      <c r="P39" s="214" t="s">
        <v>188</v>
      </c>
      <c r="Q39" s="214" t="s">
        <v>188</v>
      </c>
      <c r="R39" s="214">
        <v>3300</v>
      </c>
      <c r="S39" s="214" t="s">
        <v>188</v>
      </c>
      <c r="T39" s="214">
        <v>96870</v>
      </c>
      <c r="U39" s="214">
        <v>12977</v>
      </c>
      <c r="V39" s="214" t="s">
        <v>188</v>
      </c>
      <c r="W39" s="214" t="s">
        <v>188</v>
      </c>
      <c r="X39" s="214" t="s">
        <v>188</v>
      </c>
    </row>
    <row r="40" spans="2:24">
      <c r="B40" s="378"/>
      <c r="C40" s="380">
        <v>15</v>
      </c>
      <c r="D40" s="86">
        <v>2003</v>
      </c>
      <c r="E40" s="214">
        <v>252209</v>
      </c>
      <c r="F40" s="214" t="s">
        <v>188</v>
      </c>
      <c r="G40" s="214">
        <v>190680</v>
      </c>
      <c r="H40" s="214">
        <v>3400</v>
      </c>
      <c r="I40" s="214" t="s">
        <v>188</v>
      </c>
      <c r="J40" s="214">
        <v>58129</v>
      </c>
      <c r="K40" s="214" t="s">
        <v>188</v>
      </c>
      <c r="L40" s="214" t="s">
        <v>188</v>
      </c>
      <c r="M40" s="214" t="s">
        <v>188</v>
      </c>
      <c r="N40" s="214" t="s">
        <v>188</v>
      </c>
      <c r="O40" s="214">
        <v>115992</v>
      </c>
      <c r="P40" s="214" t="s">
        <v>188</v>
      </c>
      <c r="Q40" s="214" t="s">
        <v>188</v>
      </c>
      <c r="R40" s="214">
        <v>3200</v>
      </c>
      <c r="S40" s="214" t="s">
        <v>188</v>
      </c>
      <c r="T40" s="214">
        <v>99089</v>
      </c>
      <c r="U40" s="214">
        <v>13703</v>
      </c>
      <c r="V40" s="214" t="s">
        <v>188</v>
      </c>
      <c r="W40" s="214" t="s">
        <v>188</v>
      </c>
      <c r="X40" s="214" t="s">
        <v>188</v>
      </c>
    </row>
    <row r="41" spans="2:24">
      <c r="B41" s="378"/>
      <c r="C41" s="380">
        <v>16</v>
      </c>
      <c r="D41" s="86">
        <v>2004</v>
      </c>
      <c r="E41" s="214">
        <v>240473</v>
      </c>
      <c r="F41" s="214" t="s">
        <v>188</v>
      </c>
      <c r="G41" s="214">
        <v>173134</v>
      </c>
      <c r="H41" s="214">
        <v>10137</v>
      </c>
      <c r="I41" s="214" t="s">
        <v>188</v>
      </c>
      <c r="J41" s="214">
        <v>57202</v>
      </c>
      <c r="K41" s="214" t="s">
        <v>188</v>
      </c>
      <c r="L41" s="214" t="s">
        <v>188</v>
      </c>
      <c r="M41" s="214" t="s">
        <v>188</v>
      </c>
      <c r="N41" s="214" t="s">
        <v>188</v>
      </c>
      <c r="O41" s="214">
        <v>185860</v>
      </c>
      <c r="P41" s="214" t="s">
        <v>188</v>
      </c>
      <c r="Q41" s="214" t="s">
        <v>188</v>
      </c>
      <c r="R41" s="214">
        <v>63862</v>
      </c>
      <c r="S41" s="214" t="s">
        <v>188</v>
      </c>
      <c r="T41" s="214">
        <v>107828</v>
      </c>
      <c r="U41" s="214">
        <v>14170</v>
      </c>
      <c r="V41" s="214" t="s">
        <v>188</v>
      </c>
      <c r="W41" s="214" t="s">
        <v>188</v>
      </c>
      <c r="X41" s="214" t="s">
        <v>188</v>
      </c>
    </row>
    <row r="42" spans="2:24">
      <c r="B42" s="378"/>
      <c r="C42" s="380">
        <v>17</v>
      </c>
      <c r="D42" s="86">
        <v>2005</v>
      </c>
      <c r="E42" s="214">
        <v>209881</v>
      </c>
      <c r="F42" s="214" t="s">
        <v>188</v>
      </c>
      <c r="G42" s="214">
        <v>144252</v>
      </c>
      <c r="H42" s="214">
        <v>9610</v>
      </c>
      <c r="I42" s="214">
        <v>50</v>
      </c>
      <c r="J42" s="214">
        <v>55969</v>
      </c>
      <c r="K42" s="214" t="s">
        <v>188</v>
      </c>
      <c r="L42" s="214" t="s">
        <v>188</v>
      </c>
      <c r="M42" s="214" t="s">
        <v>188</v>
      </c>
      <c r="N42" s="214" t="s">
        <v>188</v>
      </c>
      <c r="O42" s="214">
        <v>139185</v>
      </c>
      <c r="P42" s="214" t="s">
        <v>188</v>
      </c>
      <c r="Q42" s="214" t="s">
        <v>188</v>
      </c>
      <c r="R42" s="214">
        <v>3450</v>
      </c>
      <c r="S42" s="214" t="s">
        <v>188</v>
      </c>
      <c r="T42" s="214">
        <v>88200</v>
      </c>
      <c r="U42" s="214">
        <v>12510</v>
      </c>
      <c r="V42" s="214" t="s">
        <v>188</v>
      </c>
      <c r="W42" s="214">
        <v>35025</v>
      </c>
      <c r="X42" s="214" t="s">
        <v>188</v>
      </c>
    </row>
    <row r="43" spans="2:24">
      <c r="B43" s="378"/>
      <c r="C43" s="380">
        <v>18</v>
      </c>
      <c r="D43" s="86">
        <v>2006</v>
      </c>
      <c r="E43" s="214">
        <v>218956</v>
      </c>
      <c r="F43" s="214" t="s">
        <v>188</v>
      </c>
      <c r="G43" s="214">
        <v>156741</v>
      </c>
      <c r="H43" s="214">
        <v>5200</v>
      </c>
      <c r="I43" s="214">
        <v>127</v>
      </c>
      <c r="J43" s="214">
        <v>56828</v>
      </c>
      <c r="K43" s="214" t="s">
        <v>188</v>
      </c>
      <c r="L43" s="214" t="s">
        <v>188</v>
      </c>
      <c r="M43" s="214">
        <v>60</v>
      </c>
      <c r="N43" s="214" t="s">
        <v>188</v>
      </c>
      <c r="O43" s="214">
        <v>101010</v>
      </c>
      <c r="P43" s="214" t="s">
        <v>188</v>
      </c>
      <c r="Q43" s="214" t="s">
        <v>188</v>
      </c>
      <c r="R43" s="214">
        <v>2790</v>
      </c>
      <c r="S43" s="214" t="s">
        <v>188</v>
      </c>
      <c r="T43" s="214">
        <v>82660</v>
      </c>
      <c r="U43" s="214">
        <v>15560</v>
      </c>
      <c r="V43" s="214" t="s">
        <v>188</v>
      </c>
      <c r="W43" s="214" t="s">
        <v>188</v>
      </c>
      <c r="X43" s="214" t="s">
        <v>188</v>
      </c>
    </row>
    <row r="44" spans="2:24">
      <c r="B44" s="378"/>
      <c r="C44" s="380">
        <v>19</v>
      </c>
      <c r="D44" s="86">
        <v>2007</v>
      </c>
      <c r="E44" s="214">
        <v>215147</v>
      </c>
      <c r="F44" s="214" t="s">
        <v>188</v>
      </c>
      <c r="G44" s="214">
        <v>147632</v>
      </c>
      <c r="H44" s="214">
        <v>1100</v>
      </c>
      <c r="I44" s="214">
        <v>3100</v>
      </c>
      <c r="J44" s="214">
        <v>63315</v>
      </c>
      <c r="K44" s="214" t="s">
        <v>188</v>
      </c>
      <c r="L44" s="214" t="s">
        <v>188</v>
      </c>
      <c r="M44" s="214" t="s">
        <v>188</v>
      </c>
      <c r="N44" s="214" t="s">
        <v>188</v>
      </c>
      <c r="O44" s="214">
        <v>103186</v>
      </c>
      <c r="P44" s="214" t="s">
        <v>188</v>
      </c>
      <c r="Q44" s="214" t="s">
        <v>188</v>
      </c>
      <c r="R44" s="214">
        <v>950</v>
      </c>
      <c r="S44" s="214">
        <v>100</v>
      </c>
      <c r="T44" s="214">
        <v>83886</v>
      </c>
      <c r="U44" s="214">
        <v>18250</v>
      </c>
      <c r="V44" s="214" t="s">
        <v>188</v>
      </c>
      <c r="W44" s="214" t="s">
        <v>188</v>
      </c>
      <c r="X44" s="214" t="s">
        <v>188</v>
      </c>
    </row>
    <row r="45" spans="2:24">
      <c r="B45" s="378"/>
      <c r="C45" s="380">
        <v>20</v>
      </c>
      <c r="D45" s="86">
        <v>2008</v>
      </c>
      <c r="E45" s="214">
        <v>184849</v>
      </c>
      <c r="F45" s="214" t="s">
        <v>188</v>
      </c>
      <c r="G45" s="214">
        <v>131585</v>
      </c>
      <c r="H45" s="214" t="s">
        <v>188</v>
      </c>
      <c r="I45" s="214">
        <v>2427</v>
      </c>
      <c r="J45" s="214">
        <v>50837</v>
      </c>
      <c r="K45" s="214" t="s">
        <v>188</v>
      </c>
      <c r="L45" s="214" t="s">
        <v>188</v>
      </c>
      <c r="M45" s="214" t="s">
        <v>188</v>
      </c>
      <c r="N45" s="214" t="s">
        <v>188</v>
      </c>
      <c r="O45" s="214">
        <v>102893</v>
      </c>
      <c r="P45" s="214" t="s">
        <v>188</v>
      </c>
      <c r="Q45" s="214" t="s">
        <v>188</v>
      </c>
      <c r="R45" s="214">
        <v>1500</v>
      </c>
      <c r="S45" s="214">
        <v>30</v>
      </c>
      <c r="T45" s="214">
        <v>84155</v>
      </c>
      <c r="U45" s="214">
        <v>17208</v>
      </c>
      <c r="V45" s="214" t="s">
        <v>188</v>
      </c>
      <c r="W45" s="214" t="s">
        <v>188</v>
      </c>
      <c r="X45" s="214" t="s">
        <v>188</v>
      </c>
    </row>
    <row r="46" spans="2:24">
      <c r="B46" s="378"/>
      <c r="C46" s="380">
        <v>21</v>
      </c>
      <c r="D46" s="86">
        <v>2009</v>
      </c>
      <c r="E46" s="214">
        <v>157210</v>
      </c>
      <c r="F46" s="214" t="s">
        <v>188</v>
      </c>
      <c r="G46" s="214">
        <v>122957</v>
      </c>
      <c r="H46" s="214" t="s">
        <v>188</v>
      </c>
      <c r="I46" s="214" t="s">
        <v>188</v>
      </c>
      <c r="J46" s="214">
        <v>34253</v>
      </c>
      <c r="K46" s="214" t="s">
        <v>188</v>
      </c>
      <c r="L46" s="214" t="s">
        <v>188</v>
      </c>
      <c r="M46" s="214" t="s">
        <v>188</v>
      </c>
      <c r="N46" s="214" t="s">
        <v>188</v>
      </c>
      <c r="O46" s="214">
        <v>79700</v>
      </c>
      <c r="P46" s="214" t="s">
        <v>188</v>
      </c>
      <c r="Q46" s="214" t="s">
        <v>188</v>
      </c>
      <c r="R46" s="214">
        <v>1000</v>
      </c>
      <c r="S46" s="214" t="s">
        <v>188</v>
      </c>
      <c r="T46" s="214">
        <v>66900</v>
      </c>
      <c r="U46" s="214">
        <v>11800</v>
      </c>
      <c r="V46" s="214" t="s">
        <v>188</v>
      </c>
      <c r="W46" s="214" t="s">
        <v>188</v>
      </c>
      <c r="X46" s="214" t="s">
        <v>188</v>
      </c>
    </row>
    <row r="47" spans="2:24">
      <c r="B47" s="378"/>
      <c r="C47" s="380">
        <v>22</v>
      </c>
      <c r="D47" s="86">
        <v>2010</v>
      </c>
      <c r="E47" s="214">
        <v>146365</v>
      </c>
      <c r="F47" s="214" t="s">
        <v>188</v>
      </c>
      <c r="G47" s="214">
        <v>115285</v>
      </c>
      <c r="H47" s="214" t="s">
        <v>188</v>
      </c>
      <c r="I47" s="214" t="s">
        <v>188</v>
      </c>
      <c r="J47" s="214">
        <v>31080</v>
      </c>
      <c r="K47" s="214" t="s">
        <v>188</v>
      </c>
      <c r="L47" s="214" t="s">
        <v>188</v>
      </c>
      <c r="M47" s="214" t="s">
        <v>188</v>
      </c>
      <c r="N47" s="214" t="s">
        <v>188</v>
      </c>
      <c r="O47" s="214">
        <v>87546</v>
      </c>
      <c r="P47" s="214" t="s">
        <v>188</v>
      </c>
      <c r="Q47" s="214" t="s">
        <v>188</v>
      </c>
      <c r="R47" s="214" t="s">
        <v>188</v>
      </c>
      <c r="S47" s="214" t="s">
        <v>188</v>
      </c>
      <c r="T47" s="214">
        <v>74096</v>
      </c>
      <c r="U47" s="214">
        <v>13450</v>
      </c>
      <c r="V47" s="214" t="s">
        <v>188</v>
      </c>
      <c r="W47" s="214" t="s">
        <v>188</v>
      </c>
      <c r="X47" s="214" t="s">
        <v>188</v>
      </c>
    </row>
    <row r="48" spans="2:24">
      <c r="B48" s="378"/>
      <c r="C48" s="380">
        <v>23</v>
      </c>
      <c r="D48" s="86">
        <v>2011</v>
      </c>
      <c r="E48" s="214">
        <v>193828</v>
      </c>
      <c r="F48" s="214" t="s">
        <v>188</v>
      </c>
      <c r="G48" s="214">
        <v>131463</v>
      </c>
      <c r="H48" s="214">
        <v>27326</v>
      </c>
      <c r="I48" s="214">
        <v>42</v>
      </c>
      <c r="J48" s="214">
        <v>34997</v>
      </c>
      <c r="K48" s="214" t="s">
        <v>188</v>
      </c>
      <c r="L48" s="214" t="s">
        <v>188</v>
      </c>
      <c r="M48" s="214" t="s">
        <v>188</v>
      </c>
      <c r="N48" s="214" t="s">
        <v>188</v>
      </c>
      <c r="O48" s="214">
        <v>103183</v>
      </c>
      <c r="P48" s="214" t="s">
        <v>188</v>
      </c>
      <c r="Q48" s="214" t="s">
        <v>188</v>
      </c>
      <c r="R48" s="214">
        <v>5200</v>
      </c>
      <c r="S48" s="214" t="s">
        <v>188</v>
      </c>
      <c r="T48" s="214">
        <v>84883</v>
      </c>
      <c r="U48" s="214">
        <v>13100</v>
      </c>
      <c r="V48" s="214" t="s">
        <v>188</v>
      </c>
      <c r="W48" s="214" t="s">
        <v>188</v>
      </c>
      <c r="X48" s="214" t="s">
        <v>188</v>
      </c>
    </row>
    <row r="49" spans="2:24">
      <c r="B49" s="378"/>
      <c r="C49" s="380">
        <v>24</v>
      </c>
      <c r="D49" s="86">
        <v>2012</v>
      </c>
      <c r="E49" s="214">
        <v>168111</v>
      </c>
      <c r="F49" s="214" t="s">
        <v>188</v>
      </c>
      <c r="G49" s="214">
        <v>131624</v>
      </c>
      <c r="H49" s="214" t="s">
        <v>188</v>
      </c>
      <c r="I49" s="214" t="s">
        <v>188</v>
      </c>
      <c r="J49" s="214">
        <v>36487</v>
      </c>
      <c r="K49" s="214" t="s">
        <v>188</v>
      </c>
      <c r="L49" s="214" t="s">
        <v>188</v>
      </c>
      <c r="M49" s="214" t="s">
        <v>188</v>
      </c>
      <c r="N49" s="214" t="s">
        <v>188</v>
      </c>
      <c r="O49" s="214">
        <v>102170</v>
      </c>
      <c r="P49" s="214" t="s">
        <v>188</v>
      </c>
      <c r="Q49" s="214" t="s">
        <v>188</v>
      </c>
      <c r="R49" s="214" t="s">
        <v>188</v>
      </c>
      <c r="S49" s="214" t="s">
        <v>188</v>
      </c>
      <c r="T49" s="214">
        <v>91320</v>
      </c>
      <c r="U49" s="214">
        <v>10850</v>
      </c>
      <c r="V49" s="214" t="s">
        <v>188</v>
      </c>
      <c r="W49" s="214" t="s">
        <v>188</v>
      </c>
      <c r="X49" s="214" t="s">
        <v>188</v>
      </c>
    </row>
    <row r="50" spans="2:24">
      <c r="B50" s="378"/>
      <c r="C50" s="380">
        <v>25</v>
      </c>
      <c r="D50" s="86">
        <v>2013</v>
      </c>
      <c r="E50" s="214">
        <v>181139</v>
      </c>
      <c r="F50" s="214" t="s">
        <v>188</v>
      </c>
      <c r="G50" s="214">
        <v>146391</v>
      </c>
      <c r="H50" s="214" t="s">
        <v>188</v>
      </c>
      <c r="I50" s="214" t="s">
        <v>188</v>
      </c>
      <c r="J50" s="214">
        <v>34748</v>
      </c>
      <c r="K50" s="214" t="s">
        <v>188</v>
      </c>
      <c r="L50" s="214" t="s">
        <v>188</v>
      </c>
      <c r="M50" s="214" t="s">
        <v>188</v>
      </c>
      <c r="N50" s="214" t="s">
        <v>188</v>
      </c>
      <c r="O50" s="214">
        <v>97286</v>
      </c>
      <c r="P50" s="214" t="s">
        <v>188</v>
      </c>
      <c r="Q50" s="214" t="s">
        <v>188</v>
      </c>
      <c r="R50" s="214" t="s">
        <v>188</v>
      </c>
      <c r="S50" s="214" t="s">
        <v>188</v>
      </c>
      <c r="T50" s="214">
        <v>88236</v>
      </c>
      <c r="U50" s="214">
        <v>9050</v>
      </c>
      <c r="V50" s="214" t="s">
        <v>188</v>
      </c>
      <c r="W50" s="214" t="s">
        <v>188</v>
      </c>
      <c r="X50" s="214" t="s">
        <v>188</v>
      </c>
    </row>
    <row r="51" spans="2:24">
      <c r="B51" s="378"/>
      <c r="C51" s="380">
        <v>26</v>
      </c>
      <c r="D51" s="86">
        <v>2014</v>
      </c>
      <c r="E51" s="214">
        <v>180094</v>
      </c>
      <c r="F51" s="214">
        <v>253</v>
      </c>
      <c r="G51" s="214">
        <v>143059</v>
      </c>
      <c r="H51" s="214">
        <v>4760</v>
      </c>
      <c r="I51" s="214">
        <v>37</v>
      </c>
      <c r="J51" s="214">
        <v>31985</v>
      </c>
      <c r="K51" s="214" t="s">
        <v>188</v>
      </c>
      <c r="L51" s="214" t="s">
        <v>188</v>
      </c>
      <c r="M51" s="214" t="s">
        <v>188</v>
      </c>
      <c r="N51" s="214" t="s">
        <v>188</v>
      </c>
      <c r="O51" s="214">
        <v>101697</v>
      </c>
      <c r="P51" s="214" t="s">
        <v>188</v>
      </c>
      <c r="Q51" s="214" t="s">
        <v>188</v>
      </c>
      <c r="R51" s="214">
        <v>1326</v>
      </c>
      <c r="S51" s="214">
        <v>90</v>
      </c>
      <c r="T51" s="214">
        <v>91310</v>
      </c>
      <c r="U51" s="214">
        <v>8971</v>
      </c>
      <c r="V51" s="214" t="s">
        <v>188</v>
      </c>
      <c r="W51" s="214" t="s">
        <v>188</v>
      </c>
      <c r="X51" s="214" t="s">
        <v>188</v>
      </c>
    </row>
    <row r="52" spans="2:24">
      <c r="B52" s="378"/>
      <c r="C52" s="380">
        <v>27</v>
      </c>
      <c r="D52" s="86">
        <v>2015</v>
      </c>
      <c r="E52" s="214">
        <v>152224</v>
      </c>
      <c r="F52" s="214">
        <v>225</v>
      </c>
      <c r="G52" s="214">
        <v>122264</v>
      </c>
      <c r="H52" s="214" t="s">
        <v>188</v>
      </c>
      <c r="I52" s="214" t="s">
        <v>188</v>
      </c>
      <c r="J52" s="214">
        <v>29735</v>
      </c>
      <c r="K52" s="214" t="s">
        <v>188</v>
      </c>
      <c r="L52" s="214" t="s">
        <v>188</v>
      </c>
      <c r="M52" s="214" t="s">
        <v>188</v>
      </c>
      <c r="N52" s="214" t="s">
        <v>188</v>
      </c>
      <c r="O52" s="214">
        <v>95828</v>
      </c>
      <c r="P52" s="214" t="s">
        <v>188</v>
      </c>
      <c r="Q52" s="214" t="s">
        <v>188</v>
      </c>
      <c r="R52" s="214">
        <v>3276</v>
      </c>
      <c r="S52" s="214" t="s">
        <v>188</v>
      </c>
      <c r="T52" s="214">
        <v>83272</v>
      </c>
      <c r="U52" s="214">
        <v>9280</v>
      </c>
      <c r="V52" s="214" t="s">
        <v>188</v>
      </c>
      <c r="W52" s="214" t="s">
        <v>188</v>
      </c>
      <c r="X52" s="214" t="s">
        <v>188</v>
      </c>
    </row>
    <row r="53" spans="2:24">
      <c r="B53" s="378"/>
      <c r="C53" s="380">
        <v>28</v>
      </c>
      <c r="D53" s="86">
        <v>2016</v>
      </c>
      <c r="E53" s="214">
        <v>160729</v>
      </c>
      <c r="F53" s="214">
        <v>239</v>
      </c>
      <c r="G53" s="214">
        <v>130653</v>
      </c>
      <c r="H53" s="214" t="s">
        <v>188</v>
      </c>
      <c r="I53" s="214">
        <v>99</v>
      </c>
      <c r="J53" s="214">
        <v>29738</v>
      </c>
      <c r="K53" s="214" t="s">
        <v>188</v>
      </c>
      <c r="L53" s="214" t="s">
        <v>188</v>
      </c>
      <c r="M53" s="214" t="s">
        <v>188</v>
      </c>
      <c r="N53" s="214" t="s">
        <v>188</v>
      </c>
      <c r="O53" s="214">
        <v>106456</v>
      </c>
      <c r="P53" s="214" t="s">
        <v>188</v>
      </c>
      <c r="Q53" s="214" t="s">
        <v>188</v>
      </c>
      <c r="R53" s="214">
        <v>11076</v>
      </c>
      <c r="S53" s="214" t="s">
        <v>188</v>
      </c>
      <c r="T53" s="214">
        <v>87620</v>
      </c>
      <c r="U53" s="214">
        <v>7760</v>
      </c>
      <c r="V53" s="214" t="s">
        <v>188</v>
      </c>
      <c r="W53" s="214" t="s">
        <v>188</v>
      </c>
      <c r="X53" s="214" t="s">
        <v>188</v>
      </c>
    </row>
    <row r="54" spans="2:24">
      <c r="B54" s="378"/>
      <c r="C54" s="380">
        <v>29</v>
      </c>
      <c r="D54" s="86">
        <v>2017</v>
      </c>
      <c r="E54" s="214">
        <v>193839</v>
      </c>
      <c r="F54" s="214">
        <v>253</v>
      </c>
      <c r="G54" s="214">
        <v>164152</v>
      </c>
      <c r="H54" s="214" t="s">
        <v>188</v>
      </c>
      <c r="I54" s="214" t="s">
        <v>188</v>
      </c>
      <c r="J54" s="214">
        <v>29434</v>
      </c>
      <c r="K54" s="214" t="s">
        <v>188</v>
      </c>
      <c r="L54" s="214" t="s">
        <v>188</v>
      </c>
      <c r="M54" s="214" t="s">
        <v>188</v>
      </c>
      <c r="N54" s="214" t="s">
        <v>188</v>
      </c>
      <c r="O54" s="214">
        <v>112291</v>
      </c>
      <c r="P54" s="214" t="s">
        <v>188</v>
      </c>
      <c r="Q54" s="214" t="s">
        <v>188</v>
      </c>
      <c r="R54" s="214">
        <v>12876</v>
      </c>
      <c r="S54" s="214" t="s">
        <v>188</v>
      </c>
      <c r="T54" s="214">
        <v>87165</v>
      </c>
      <c r="U54" s="214">
        <v>12250</v>
      </c>
      <c r="V54" s="214" t="s">
        <v>188</v>
      </c>
      <c r="W54" s="214" t="s">
        <v>188</v>
      </c>
      <c r="X54" s="214" t="s">
        <v>188</v>
      </c>
    </row>
    <row r="55" spans="2:24">
      <c r="B55" s="378"/>
      <c r="C55" s="380">
        <v>30</v>
      </c>
      <c r="D55" s="86">
        <v>2018</v>
      </c>
      <c r="E55" s="214">
        <v>214889</v>
      </c>
      <c r="F55" s="214">
        <v>267</v>
      </c>
      <c r="G55" s="214">
        <v>173851</v>
      </c>
      <c r="H55" s="214">
        <v>8132</v>
      </c>
      <c r="I55" s="214">
        <v>65</v>
      </c>
      <c r="J55" s="214">
        <v>32574</v>
      </c>
      <c r="K55" s="214" t="s">
        <v>188</v>
      </c>
      <c r="L55" s="214" t="s">
        <v>188</v>
      </c>
      <c r="M55" s="214" t="s">
        <v>188</v>
      </c>
      <c r="N55" s="214" t="s">
        <v>188</v>
      </c>
      <c r="O55" s="214">
        <v>106270</v>
      </c>
      <c r="P55" s="214" t="s">
        <v>188</v>
      </c>
      <c r="Q55" s="214" t="s">
        <v>188</v>
      </c>
      <c r="R55" s="214">
        <v>14585</v>
      </c>
      <c r="S55" s="214" t="s">
        <v>188</v>
      </c>
      <c r="T55" s="214">
        <v>80710</v>
      </c>
      <c r="U55" s="214">
        <v>10975</v>
      </c>
      <c r="V55" s="214" t="s">
        <v>188</v>
      </c>
      <c r="W55" s="214" t="s">
        <v>188</v>
      </c>
      <c r="X55" s="214" t="s">
        <v>188</v>
      </c>
    </row>
    <row r="56" spans="2:24">
      <c r="B56" s="378" t="s">
        <v>86</v>
      </c>
      <c r="C56" s="380">
        <v>1</v>
      </c>
      <c r="D56" s="86">
        <v>2019</v>
      </c>
      <c r="E56" s="214">
        <v>183548</v>
      </c>
      <c r="F56" s="214">
        <v>174</v>
      </c>
      <c r="G56" s="214">
        <v>147688</v>
      </c>
      <c r="H56" s="214">
        <v>5010</v>
      </c>
      <c r="I56" s="214" t="s">
        <v>412</v>
      </c>
      <c r="J56" s="214">
        <v>30676</v>
      </c>
      <c r="K56" s="214" t="s">
        <v>412</v>
      </c>
      <c r="L56" s="214" t="s">
        <v>412</v>
      </c>
      <c r="M56" s="214" t="s">
        <v>412</v>
      </c>
      <c r="N56" s="214" t="s">
        <v>412</v>
      </c>
      <c r="O56" s="214">
        <v>103880</v>
      </c>
      <c r="P56" s="214" t="s">
        <v>412</v>
      </c>
      <c r="Q56" s="214" t="s">
        <v>412</v>
      </c>
      <c r="R56" s="214">
        <v>17450</v>
      </c>
      <c r="S56" s="214" t="s">
        <v>412</v>
      </c>
      <c r="T56" s="214">
        <v>78530</v>
      </c>
      <c r="U56" s="214">
        <v>7900</v>
      </c>
      <c r="V56" s="214" t="s">
        <v>412</v>
      </c>
      <c r="W56" s="214" t="s">
        <v>412</v>
      </c>
      <c r="X56" s="214" t="s">
        <v>412</v>
      </c>
    </row>
    <row r="57" spans="2:24">
      <c r="B57" s="378"/>
      <c r="C57" s="380">
        <v>2</v>
      </c>
      <c r="D57" s="86">
        <v>2020</v>
      </c>
      <c r="E57" s="214">
        <v>144583</v>
      </c>
      <c r="F57" s="214">
        <v>147</v>
      </c>
      <c r="G57" s="214">
        <v>115105</v>
      </c>
      <c r="H57" s="214" t="s">
        <v>412</v>
      </c>
      <c r="I57" s="214" t="s">
        <v>412</v>
      </c>
      <c r="J57" s="214">
        <v>29331</v>
      </c>
      <c r="K57" s="214" t="s">
        <v>412</v>
      </c>
      <c r="L57" s="214" t="s">
        <v>412</v>
      </c>
      <c r="M57" s="214" t="s">
        <v>412</v>
      </c>
      <c r="N57" s="214" t="s">
        <v>412</v>
      </c>
      <c r="O57" s="214">
        <v>91330</v>
      </c>
      <c r="P57" s="214" t="s">
        <v>412</v>
      </c>
      <c r="Q57" s="214" t="s">
        <v>412</v>
      </c>
      <c r="R57" s="214">
        <v>14500</v>
      </c>
      <c r="S57" s="214" t="s">
        <v>412</v>
      </c>
      <c r="T57" s="214">
        <v>74300</v>
      </c>
      <c r="U57" s="214">
        <v>2530</v>
      </c>
      <c r="V57" s="214" t="s">
        <v>412</v>
      </c>
      <c r="W57" s="214" t="s">
        <v>412</v>
      </c>
      <c r="X57" s="214" t="s">
        <v>412</v>
      </c>
    </row>
    <row r="58" spans="2:24">
      <c r="B58" s="378"/>
      <c r="C58" s="380">
        <v>3</v>
      </c>
      <c r="D58" s="86">
        <v>2021</v>
      </c>
      <c r="E58" s="214">
        <v>147477</v>
      </c>
      <c r="F58" s="214">
        <v>236</v>
      </c>
      <c r="G58" s="214">
        <v>117861</v>
      </c>
      <c r="H58" s="214" t="s">
        <v>412</v>
      </c>
      <c r="I58" s="214" t="s">
        <v>412</v>
      </c>
      <c r="J58" s="214">
        <v>29380</v>
      </c>
      <c r="K58" s="214" t="s">
        <v>412</v>
      </c>
      <c r="L58" s="214" t="s">
        <v>412</v>
      </c>
      <c r="M58" s="214" t="s">
        <v>412</v>
      </c>
      <c r="N58" s="214" t="s">
        <v>412</v>
      </c>
      <c r="O58" s="214">
        <v>93900</v>
      </c>
      <c r="P58" s="214" t="s">
        <v>412</v>
      </c>
      <c r="Q58" s="214" t="s">
        <v>412</v>
      </c>
      <c r="R58" s="214">
        <v>16150</v>
      </c>
      <c r="S58" s="214" t="s">
        <v>412</v>
      </c>
      <c r="T58" s="214">
        <v>77750</v>
      </c>
      <c r="U58" s="214" t="s">
        <v>412</v>
      </c>
      <c r="V58" s="214" t="s">
        <v>412</v>
      </c>
      <c r="W58" s="214" t="s">
        <v>412</v>
      </c>
      <c r="X58" s="214" t="s">
        <v>412</v>
      </c>
    </row>
    <row r="59" spans="2:24">
      <c r="B59" s="378"/>
      <c r="C59" s="380">
        <v>4</v>
      </c>
      <c r="D59" s="86">
        <v>2022</v>
      </c>
      <c r="E59" s="214">
        <v>199054</v>
      </c>
      <c r="F59" s="214">
        <v>178</v>
      </c>
      <c r="G59" s="214">
        <v>168818</v>
      </c>
      <c r="H59" s="214" t="s">
        <v>412</v>
      </c>
      <c r="I59" s="214" t="s">
        <v>412</v>
      </c>
      <c r="J59" s="214">
        <v>30058</v>
      </c>
      <c r="K59" s="214" t="s">
        <v>412</v>
      </c>
      <c r="L59" s="214" t="s">
        <v>412</v>
      </c>
      <c r="M59" s="214" t="s">
        <v>412</v>
      </c>
      <c r="N59" s="214" t="s">
        <v>412</v>
      </c>
      <c r="O59" s="214">
        <v>100706</v>
      </c>
      <c r="P59" s="214" t="s">
        <v>412</v>
      </c>
      <c r="Q59" s="214" t="s">
        <v>412</v>
      </c>
      <c r="R59" s="214">
        <v>23230</v>
      </c>
      <c r="S59" s="214" t="s">
        <v>412</v>
      </c>
      <c r="T59" s="214">
        <v>77476</v>
      </c>
      <c r="U59" s="214" t="s">
        <v>412</v>
      </c>
      <c r="V59" s="214" t="s">
        <v>412</v>
      </c>
      <c r="W59" s="214" t="s">
        <v>412</v>
      </c>
      <c r="X59" s="214" t="s">
        <v>412</v>
      </c>
    </row>
    <row r="60" spans="2:24">
      <c r="B60" s="378"/>
      <c r="C60" s="380">
        <v>5</v>
      </c>
      <c r="D60" s="380">
        <v>2023</v>
      </c>
      <c r="E60" s="214">
        <v>187248</v>
      </c>
      <c r="F60" s="214">
        <v>110</v>
      </c>
      <c r="G60" s="214">
        <v>159241</v>
      </c>
      <c r="H60" s="214" t="s">
        <v>412</v>
      </c>
      <c r="I60" s="214" t="s">
        <v>412</v>
      </c>
      <c r="J60" s="214">
        <v>27897</v>
      </c>
      <c r="K60" s="214" t="s">
        <v>412</v>
      </c>
      <c r="L60" s="214" t="s">
        <v>412</v>
      </c>
      <c r="M60" s="214" t="s">
        <v>412</v>
      </c>
      <c r="N60" s="214" t="s">
        <v>412</v>
      </c>
      <c r="O60" s="214">
        <v>95652</v>
      </c>
      <c r="P60" s="214" t="s">
        <v>412</v>
      </c>
      <c r="Q60" s="214" t="s">
        <v>412</v>
      </c>
      <c r="R60" s="214">
        <v>27400</v>
      </c>
      <c r="S60" s="214" t="s">
        <v>412</v>
      </c>
      <c r="T60" s="214">
        <v>68252</v>
      </c>
      <c r="U60" s="214" t="s">
        <v>412</v>
      </c>
      <c r="V60" s="214" t="s">
        <v>412</v>
      </c>
      <c r="W60" s="214" t="s">
        <v>412</v>
      </c>
      <c r="X60" s="214" t="s">
        <v>412</v>
      </c>
    </row>
    <row r="61" spans="2:24">
      <c r="B61" s="381"/>
      <c r="C61" s="383"/>
      <c r="D61" s="383"/>
      <c r="E61" s="212"/>
      <c r="F61" s="212"/>
      <c r="G61" s="212"/>
      <c r="H61" s="212"/>
      <c r="I61" s="212"/>
      <c r="J61" s="212"/>
      <c r="K61" s="212"/>
      <c r="L61" s="212"/>
      <c r="M61" s="212"/>
      <c r="N61" s="212"/>
      <c r="O61" s="212"/>
      <c r="P61" s="212"/>
      <c r="Q61" s="212"/>
      <c r="R61" s="212"/>
      <c r="S61" s="212"/>
      <c r="T61" s="212"/>
      <c r="U61" s="212"/>
      <c r="V61" s="212"/>
      <c r="W61" s="212"/>
      <c r="X61" s="212"/>
    </row>
    <row r="62" spans="2:24">
      <c r="B62" s="357" t="s">
        <v>742</v>
      </c>
      <c r="C62" s="379"/>
      <c r="D62" s="380"/>
      <c r="E62" s="214"/>
      <c r="F62" s="214"/>
      <c r="G62" s="214"/>
      <c r="H62" s="214"/>
      <c r="I62" s="214"/>
      <c r="J62" s="214"/>
      <c r="K62" s="151"/>
      <c r="L62" s="151"/>
      <c r="M62" s="151"/>
      <c r="N62" s="151"/>
      <c r="O62" s="214"/>
      <c r="P62" s="151"/>
      <c r="Q62" s="151"/>
      <c r="R62" s="214"/>
      <c r="S62" s="214"/>
      <c r="T62" s="214"/>
      <c r="U62" s="214"/>
      <c r="V62" s="151"/>
      <c r="W62" s="151"/>
      <c r="X62" s="151"/>
    </row>
    <row r="63" spans="2:24">
      <c r="B63" s="378" t="s">
        <v>411</v>
      </c>
      <c r="C63" s="380">
        <v>45</v>
      </c>
      <c r="D63" s="86">
        <v>1970</v>
      </c>
      <c r="E63" s="214">
        <v>1579925</v>
      </c>
      <c r="F63" s="214">
        <v>157572</v>
      </c>
      <c r="G63" s="214">
        <v>413014</v>
      </c>
      <c r="H63" s="214">
        <v>354168</v>
      </c>
      <c r="I63" s="214">
        <v>38938</v>
      </c>
      <c r="J63" s="214">
        <v>593175</v>
      </c>
      <c r="K63" s="214">
        <v>7435</v>
      </c>
      <c r="L63" s="214">
        <v>6343</v>
      </c>
      <c r="M63" s="214">
        <v>6854</v>
      </c>
      <c r="N63" s="214">
        <v>2381</v>
      </c>
      <c r="O63" s="214">
        <v>751391</v>
      </c>
      <c r="P63" s="214">
        <v>38642</v>
      </c>
      <c r="Q63" s="214">
        <v>140885</v>
      </c>
      <c r="R63" s="214">
        <v>431823</v>
      </c>
      <c r="S63" s="214">
        <v>11932</v>
      </c>
      <c r="T63" s="214">
        <v>64827</v>
      </c>
      <c r="U63" s="214">
        <v>34193</v>
      </c>
      <c r="V63" s="214">
        <v>5424</v>
      </c>
      <c r="W63" s="214">
        <v>20718</v>
      </c>
      <c r="X63" s="214">
        <v>2947</v>
      </c>
    </row>
    <row r="64" spans="2:24">
      <c r="B64" s="378"/>
      <c r="C64" s="380">
        <v>46</v>
      </c>
      <c r="D64" s="86">
        <v>1971</v>
      </c>
      <c r="E64" s="214">
        <v>1610922</v>
      </c>
      <c r="F64" s="214">
        <v>82125</v>
      </c>
      <c r="G64" s="214">
        <v>425691</v>
      </c>
      <c r="H64" s="214">
        <v>409142</v>
      </c>
      <c r="I64" s="214">
        <v>47924</v>
      </c>
      <c r="J64" s="214">
        <v>613149</v>
      </c>
      <c r="K64" s="214">
        <v>8142</v>
      </c>
      <c r="L64" s="214">
        <v>9973</v>
      </c>
      <c r="M64" s="214">
        <v>5911</v>
      </c>
      <c r="N64" s="214">
        <v>8865</v>
      </c>
      <c r="O64" s="214">
        <v>881852</v>
      </c>
      <c r="P64" s="214">
        <v>40515</v>
      </c>
      <c r="Q64" s="214">
        <v>145736</v>
      </c>
      <c r="R64" s="214">
        <v>491472</v>
      </c>
      <c r="S64" s="214">
        <v>44645</v>
      </c>
      <c r="T64" s="214">
        <v>29649</v>
      </c>
      <c r="U64" s="214">
        <v>78636</v>
      </c>
      <c r="V64" s="214">
        <v>5953</v>
      </c>
      <c r="W64" s="214">
        <v>30463</v>
      </c>
      <c r="X64" s="214">
        <v>11783</v>
      </c>
    </row>
    <row r="65" spans="2:24">
      <c r="B65" s="378"/>
      <c r="C65" s="380">
        <v>47</v>
      </c>
      <c r="D65" s="86">
        <v>1972</v>
      </c>
      <c r="E65" s="214">
        <v>1932945</v>
      </c>
      <c r="F65" s="214">
        <v>56744</v>
      </c>
      <c r="G65" s="214">
        <v>384201</v>
      </c>
      <c r="H65" s="214">
        <v>512877</v>
      </c>
      <c r="I65" s="214">
        <v>281047</v>
      </c>
      <c r="J65" s="214">
        <v>664173</v>
      </c>
      <c r="K65" s="214">
        <v>6643</v>
      </c>
      <c r="L65" s="214">
        <v>10304</v>
      </c>
      <c r="M65" s="214">
        <v>6947</v>
      </c>
      <c r="N65" s="214">
        <v>10009</v>
      </c>
      <c r="O65" s="214">
        <v>1094248</v>
      </c>
      <c r="P65" s="214">
        <v>41046</v>
      </c>
      <c r="Q65" s="214">
        <v>85312</v>
      </c>
      <c r="R65" s="214">
        <v>579713</v>
      </c>
      <c r="S65" s="214">
        <v>237453</v>
      </c>
      <c r="T65" s="214">
        <v>80385</v>
      </c>
      <c r="U65" s="214">
        <v>50406</v>
      </c>
      <c r="V65" s="214">
        <v>4108</v>
      </c>
      <c r="W65" s="214">
        <v>12165</v>
      </c>
      <c r="X65" s="214">
        <v>3660</v>
      </c>
    </row>
    <row r="66" spans="2:24">
      <c r="B66" s="378"/>
      <c r="C66" s="380">
        <v>48</v>
      </c>
      <c r="D66" s="86">
        <v>1973</v>
      </c>
      <c r="E66" s="214">
        <v>2311130</v>
      </c>
      <c r="F66" s="214">
        <v>26730</v>
      </c>
      <c r="G66" s="214">
        <v>586065</v>
      </c>
      <c r="H66" s="214">
        <v>605746</v>
      </c>
      <c r="I66" s="214">
        <v>292765</v>
      </c>
      <c r="J66" s="214">
        <v>769756</v>
      </c>
      <c r="K66" s="214">
        <v>9524</v>
      </c>
      <c r="L66" s="214">
        <v>8489</v>
      </c>
      <c r="M66" s="214">
        <v>3689</v>
      </c>
      <c r="N66" s="214">
        <v>8365</v>
      </c>
      <c r="O66" s="214">
        <v>1351844</v>
      </c>
      <c r="P66" s="214">
        <v>327107</v>
      </c>
      <c r="Q66" s="214">
        <v>217419</v>
      </c>
      <c r="R66" s="214">
        <v>416636</v>
      </c>
      <c r="S66" s="214">
        <v>240220</v>
      </c>
      <c r="T66" s="214">
        <v>69584</v>
      </c>
      <c r="U66" s="214">
        <v>58487</v>
      </c>
      <c r="V66" s="214">
        <v>5241</v>
      </c>
      <c r="W66" s="214">
        <v>14115</v>
      </c>
      <c r="X66" s="214">
        <v>3035</v>
      </c>
    </row>
    <row r="67" spans="2:24">
      <c r="B67" s="378"/>
      <c r="C67" s="380">
        <v>49</v>
      </c>
      <c r="D67" s="86">
        <v>1974</v>
      </c>
      <c r="E67" s="214">
        <v>2492209</v>
      </c>
      <c r="F67" s="214">
        <v>48699</v>
      </c>
      <c r="G67" s="214">
        <v>620255</v>
      </c>
      <c r="H67" s="214">
        <v>500742</v>
      </c>
      <c r="I67" s="214">
        <v>386392</v>
      </c>
      <c r="J67" s="214">
        <v>908036</v>
      </c>
      <c r="K67" s="214">
        <v>7752</v>
      </c>
      <c r="L67" s="214">
        <v>5744</v>
      </c>
      <c r="M67" s="214">
        <v>9218</v>
      </c>
      <c r="N67" s="214">
        <v>5371</v>
      </c>
      <c r="O67" s="214">
        <v>1552012</v>
      </c>
      <c r="P67" s="214">
        <v>48197</v>
      </c>
      <c r="Q67" s="214">
        <v>277819</v>
      </c>
      <c r="R67" s="214">
        <v>416524</v>
      </c>
      <c r="S67" s="214">
        <v>666890</v>
      </c>
      <c r="T67" s="214">
        <v>63300</v>
      </c>
      <c r="U67" s="214">
        <v>59872</v>
      </c>
      <c r="V67" s="214">
        <v>9039</v>
      </c>
      <c r="W67" s="214">
        <v>8433</v>
      </c>
      <c r="X67" s="214">
        <v>1938</v>
      </c>
    </row>
    <row r="68" spans="2:24">
      <c r="B68" s="378"/>
      <c r="C68" s="380">
        <v>50</v>
      </c>
      <c r="D68" s="86">
        <v>1975</v>
      </c>
      <c r="E68" s="214">
        <v>2230748</v>
      </c>
      <c r="F68" s="214">
        <v>49485</v>
      </c>
      <c r="G68" s="214">
        <v>423184</v>
      </c>
      <c r="H68" s="214">
        <v>433029</v>
      </c>
      <c r="I68" s="214">
        <v>362693</v>
      </c>
      <c r="J68" s="214">
        <v>835171</v>
      </c>
      <c r="K68" s="214">
        <v>9573</v>
      </c>
      <c r="L68" s="214">
        <v>9960</v>
      </c>
      <c r="M68" s="214">
        <v>105519</v>
      </c>
      <c r="N68" s="214">
        <v>2134</v>
      </c>
      <c r="O68" s="214">
        <v>1346444</v>
      </c>
      <c r="P68" s="214">
        <v>60214</v>
      </c>
      <c r="Q68" s="214">
        <v>282632</v>
      </c>
      <c r="R68" s="214">
        <v>514449</v>
      </c>
      <c r="S68" s="214">
        <v>341573</v>
      </c>
      <c r="T68" s="214">
        <v>66989</v>
      </c>
      <c r="U68" s="214">
        <v>55355</v>
      </c>
      <c r="V68" s="214">
        <v>8546</v>
      </c>
      <c r="W68" s="214">
        <v>14898</v>
      </c>
      <c r="X68" s="214">
        <v>1788</v>
      </c>
    </row>
    <row r="69" spans="2:24">
      <c r="B69" s="378"/>
      <c r="C69" s="380">
        <v>51</v>
      </c>
      <c r="D69" s="86">
        <v>1976</v>
      </c>
      <c r="E69" s="214">
        <v>2903494</v>
      </c>
      <c r="F69" s="214">
        <v>53930</v>
      </c>
      <c r="G69" s="214">
        <v>550349</v>
      </c>
      <c r="H69" s="214">
        <v>546426</v>
      </c>
      <c r="I69" s="214">
        <v>783132</v>
      </c>
      <c r="J69" s="214">
        <v>938553</v>
      </c>
      <c r="K69" s="214">
        <v>10358</v>
      </c>
      <c r="L69" s="214">
        <v>10322</v>
      </c>
      <c r="M69" s="214">
        <v>9515</v>
      </c>
      <c r="N69" s="214">
        <v>909</v>
      </c>
      <c r="O69" s="214">
        <v>1760174</v>
      </c>
      <c r="P69" s="214">
        <v>29379</v>
      </c>
      <c r="Q69" s="214">
        <v>323373</v>
      </c>
      <c r="R69" s="214">
        <v>491243</v>
      </c>
      <c r="S69" s="214">
        <v>739562</v>
      </c>
      <c r="T69" s="214">
        <v>85338</v>
      </c>
      <c r="U69" s="214">
        <v>70217</v>
      </c>
      <c r="V69" s="214">
        <v>7627</v>
      </c>
      <c r="W69" s="214">
        <v>12828</v>
      </c>
      <c r="X69" s="214">
        <v>607</v>
      </c>
    </row>
    <row r="70" spans="2:24">
      <c r="B70" s="378"/>
      <c r="C70" s="380">
        <v>52</v>
      </c>
      <c r="D70" s="86">
        <v>1977</v>
      </c>
      <c r="E70" s="214">
        <v>3043850</v>
      </c>
      <c r="F70" s="214">
        <v>51288</v>
      </c>
      <c r="G70" s="214">
        <v>516722</v>
      </c>
      <c r="H70" s="214">
        <v>626999</v>
      </c>
      <c r="I70" s="214">
        <v>848171</v>
      </c>
      <c r="J70" s="214">
        <v>969218</v>
      </c>
      <c r="K70" s="214">
        <v>10606</v>
      </c>
      <c r="L70" s="214">
        <v>8240</v>
      </c>
      <c r="M70" s="214">
        <v>11605</v>
      </c>
      <c r="N70" s="214">
        <v>1001</v>
      </c>
      <c r="O70" s="214">
        <v>1806136</v>
      </c>
      <c r="P70" s="214">
        <v>25171</v>
      </c>
      <c r="Q70" s="214">
        <v>318617</v>
      </c>
      <c r="R70" s="214">
        <v>481662</v>
      </c>
      <c r="S70" s="214">
        <v>809221</v>
      </c>
      <c r="T70" s="214">
        <v>79635</v>
      </c>
      <c r="U70" s="214">
        <v>75084</v>
      </c>
      <c r="V70" s="214">
        <v>6582</v>
      </c>
      <c r="W70" s="214">
        <v>9710</v>
      </c>
      <c r="X70" s="214">
        <v>454</v>
      </c>
    </row>
    <row r="71" spans="2:24">
      <c r="B71" s="378"/>
      <c r="C71" s="380">
        <v>53</v>
      </c>
      <c r="D71" s="86">
        <v>1978</v>
      </c>
      <c r="E71" s="214">
        <v>3145427</v>
      </c>
      <c r="F71" s="214">
        <v>48769</v>
      </c>
      <c r="G71" s="214">
        <v>467430</v>
      </c>
      <c r="H71" s="214">
        <v>740515</v>
      </c>
      <c r="I71" s="214">
        <v>788301</v>
      </c>
      <c r="J71" s="214">
        <v>1074043</v>
      </c>
      <c r="K71" s="214">
        <v>8302</v>
      </c>
      <c r="L71" s="214">
        <v>7417</v>
      </c>
      <c r="M71" s="214">
        <v>10425</v>
      </c>
      <c r="N71" s="214">
        <v>225</v>
      </c>
      <c r="O71" s="214">
        <v>1843685</v>
      </c>
      <c r="P71" s="214">
        <v>25983</v>
      </c>
      <c r="Q71" s="214">
        <v>234834</v>
      </c>
      <c r="R71" s="214">
        <v>620441</v>
      </c>
      <c r="S71" s="214">
        <v>751112</v>
      </c>
      <c r="T71" s="214">
        <v>135656</v>
      </c>
      <c r="U71" s="214">
        <v>64205</v>
      </c>
      <c r="V71" s="214">
        <v>4507</v>
      </c>
      <c r="W71" s="214">
        <v>6663</v>
      </c>
      <c r="X71" s="214">
        <v>284</v>
      </c>
    </row>
    <row r="72" spans="2:24">
      <c r="B72" s="378"/>
      <c r="C72" s="380">
        <v>54</v>
      </c>
      <c r="D72" s="86">
        <v>1979</v>
      </c>
      <c r="E72" s="214">
        <v>3673077</v>
      </c>
      <c r="F72" s="214">
        <v>46881</v>
      </c>
      <c r="G72" s="214">
        <v>516854</v>
      </c>
      <c r="H72" s="214">
        <v>927513</v>
      </c>
      <c r="I72" s="214">
        <v>949237</v>
      </c>
      <c r="J72" s="214">
        <v>1183299</v>
      </c>
      <c r="K72" s="214">
        <v>6988</v>
      </c>
      <c r="L72" s="214">
        <v>6946</v>
      </c>
      <c r="M72" s="214">
        <v>34788</v>
      </c>
      <c r="N72" s="214">
        <v>571</v>
      </c>
      <c r="O72" s="214">
        <v>2017922</v>
      </c>
      <c r="P72" s="214">
        <v>21166</v>
      </c>
      <c r="Q72" s="214">
        <v>214635</v>
      </c>
      <c r="R72" s="214">
        <v>686480</v>
      </c>
      <c r="S72" s="214">
        <v>864755</v>
      </c>
      <c r="T72" s="214">
        <v>137382</v>
      </c>
      <c r="U72" s="214">
        <v>79974</v>
      </c>
      <c r="V72" s="214">
        <v>3986</v>
      </c>
      <c r="W72" s="214">
        <v>9257</v>
      </c>
      <c r="X72" s="214">
        <v>287</v>
      </c>
    </row>
    <row r="73" spans="2:24">
      <c r="B73" s="378"/>
      <c r="C73" s="380">
        <v>55</v>
      </c>
      <c r="D73" s="86">
        <v>1980</v>
      </c>
      <c r="E73" s="214">
        <v>3475146</v>
      </c>
      <c r="F73" s="214">
        <v>47052</v>
      </c>
      <c r="G73" s="214">
        <v>325738</v>
      </c>
      <c r="H73" s="214">
        <v>952505</v>
      </c>
      <c r="I73" s="214">
        <v>950559</v>
      </c>
      <c r="J73" s="214">
        <v>1151028</v>
      </c>
      <c r="K73" s="214">
        <v>7492</v>
      </c>
      <c r="L73" s="214">
        <v>6830</v>
      </c>
      <c r="M73" s="214">
        <v>33651</v>
      </c>
      <c r="N73" s="214">
        <v>291</v>
      </c>
      <c r="O73" s="214">
        <v>1833877</v>
      </c>
      <c r="P73" s="214">
        <v>23747</v>
      </c>
      <c r="Q73" s="214">
        <v>39482</v>
      </c>
      <c r="R73" s="214">
        <v>705051</v>
      </c>
      <c r="S73" s="214">
        <v>868078</v>
      </c>
      <c r="T73" s="214">
        <v>90382</v>
      </c>
      <c r="U73" s="214">
        <v>84774</v>
      </c>
      <c r="V73" s="214">
        <v>3552</v>
      </c>
      <c r="W73" s="214">
        <v>18654</v>
      </c>
      <c r="X73" s="214">
        <v>157</v>
      </c>
    </row>
    <row r="74" spans="2:24">
      <c r="B74" s="378"/>
      <c r="C74" s="380">
        <v>56</v>
      </c>
      <c r="D74" s="86">
        <v>1981</v>
      </c>
      <c r="E74" s="214">
        <v>3557570</v>
      </c>
      <c r="F74" s="214">
        <v>38801</v>
      </c>
      <c r="G74" s="214">
        <v>246537</v>
      </c>
      <c r="H74" s="214">
        <v>1102099</v>
      </c>
      <c r="I74" s="214">
        <v>877288</v>
      </c>
      <c r="J74" s="214">
        <v>1244015</v>
      </c>
      <c r="K74" s="214">
        <v>7573</v>
      </c>
      <c r="L74" s="214">
        <v>6574</v>
      </c>
      <c r="M74" s="214">
        <v>33862</v>
      </c>
      <c r="N74" s="214">
        <v>821</v>
      </c>
      <c r="O74" s="214">
        <v>1824896</v>
      </c>
      <c r="P74" s="214">
        <v>22222</v>
      </c>
      <c r="Q74" s="214">
        <v>37754</v>
      </c>
      <c r="R74" s="214">
        <v>799597</v>
      </c>
      <c r="S74" s="214">
        <v>780219</v>
      </c>
      <c r="T74" s="214">
        <v>89275</v>
      </c>
      <c r="U74" s="214">
        <v>74124</v>
      </c>
      <c r="V74" s="214">
        <v>2691</v>
      </c>
      <c r="W74" s="214">
        <v>18843</v>
      </c>
      <c r="X74" s="214">
        <v>171</v>
      </c>
    </row>
    <row r="75" spans="2:24">
      <c r="B75" s="378"/>
      <c r="C75" s="380">
        <v>57</v>
      </c>
      <c r="D75" s="86">
        <v>1982</v>
      </c>
      <c r="E75" s="214">
        <v>3657191</v>
      </c>
      <c r="F75" s="214">
        <v>29639</v>
      </c>
      <c r="G75" s="214">
        <v>331206</v>
      </c>
      <c r="H75" s="214">
        <v>1135939</v>
      </c>
      <c r="I75" s="214">
        <v>901823</v>
      </c>
      <c r="J75" s="214">
        <v>1209186</v>
      </c>
      <c r="K75" s="214">
        <v>6753</v>
      </c>
      <c r="L75" s="214">
        <v>7590</v>
      </c>
      <c r="M75" s="214">
        <v>32949</v>
      </c>
      <c r="N75" s="214">
        <v>2106</v>
      </c>
      <c r="O75" s="214">
        <v>1904711</v>
      </c>
      <c r="P75" s="214">
        <v>23189</v>
      </c>
      <c r="Q75" s="214">
        <v>36638</v>
      </c>
      <c r="R75" s="214">
        <v>834641</v>
      </c>
      <c r="S75" s="214">
        <v>839449</v>
      </c>
      <c r="T75" s="214">
        <v>74707</v>
      </c>
      <c r="U75" s="214">
        <v>79566</v>
      </c>
      <c r="V75" s="214">
        <v>3687</v>
      </c>
      <c r="W75" s="214">
        <v>12507</v>
      </c>
      <c r="X75" s="214">
        <v>327</v>
      </c>
    </row>
    <row r="76" spans="2:24">
      <c r="B76" s="378"/>
      <c r="C76" s="380">
        <v>58</v>
      </c>
      <c r="D76" s="86">
        <v>1983</v>
      </c>
      <c r="E76" s="214">
        <v>2406614</v>
      </c>
      <c r="F76" s="214">
        <v>121639</v>
      </c>
      <c r="G76" s="214">
        <v>336392</v>
      </c>
      <c r="H76" s="214">
        <v>688809</v>
      </c>
      <c r="I76" s="214">
        <v>103885</v>
      </c>
      <c r="J76" s="214">
        <v>1113691</v>
      </c>
      <c r="K76" s="214">
        <v>5378</v>
      </c>
      <c r="L76" s="214">
        <v>7501</v>
      </c>
      <c r="M76" s="214">
        <v>30337</v>
      </c>
      <c r="N76" s="214">
        <v>1982</v>
      </c>
      <c r="O76" s="214">
        <v>1055669</v>
      </c>
      <c r="P76" s="214">
        <v>23092</v>
      </c>
      <c r="Q76" s="214">
        <v>75641</v>
      </c>
      <c r="R76" s="214">
        <v>404024</v>
      </c>
      <c r="S76" s="214">
        <v>392789</v>
      </c>
      <c r="T76" s="214">
        <v>74159</v>
      </c>
      <c r="U76" s="214">
        <v>73838</v>
      </c>
      <c r="V76" s="214">
        <v>3687</v>
      </c>
      <c r="W76" s="214">
        <v>8069</v>
      </c>
      <c r="X76" s="214">
        <v>370</v>
      </c>
    </row>
    <row r="77" spans="2:24">
      <c r="B77" s="378"/>
      <c r="C77" s="380">
        <v>59</v>
      </c>
      <c r="D77" s="86">
        <v>1984</v>
      </c>
      <c r="E77" s="214">
        <v>3175830</v>
      </c>
      <c r="F77" s="214">
        <v>26779</v>
      </c>
      <c r="G77" s="214">
        <v>337812</v>
      </c>
      <c r="H77" s="214">
        <v>1128731</v>
      </c>
      <c r="I77" s="214">
        <v>130961</v>
      </c>
      <c r="J77" s="214">
        <v>1480024</v>
      </c>
      <c r="K77" s="214">
        <v>39994</v>
      </c>
      <c r="L77" s="214">
        <v>7438</v>
      </c>
      <c r="M77" s="214">
        <v>23495</v>
      </c>
      <c r="N77" s="214">
        <v>596</v>
      </c>
      <c r="O77" s="214">
        <v>978229</v>
      </c>
      <c r="P77" s="214">
        <v>19457</v>
      </c>
      <c r="Q77" s="214">
        <v>32453</v>
      </c>
      <c r="R77" s="214">
        <v>775911</v>
      </c>
      <c r="S77" s="214">
        <v>12439</v>
      </c>
      <c r="T77" s="214">
        <v>58576</v>
      </c>
      <c r="U77" s="214">
        <v>65468</v>
      </c>
      <c r="V77" s="214">
        <v>3942</v>
      </c>
      <c r="W77" s="214">
        <v>9691</v>
      </c>
      <c r="X77" s="214">
        <v>292</v>
      </c>
    </row>
    <row r="78" spans="2:24">
      <c r="B78" s="378"/>
      <c r="C78" s="380">
        <v>60</v>
      </c>
      <c r="D78" s="86">
        <v>1985</v>
      </c>
      <c r="E78" s="214">
        <v>2814775</v>
      </c>
      <c r="F78" s="214">
        <v>18646</v>
      </c>
      <c r="G78" s="214">
        <v>356481</v>
      </c>
      <c r="H78" s="214">
        <v>946456</v>
      </c>
      <c r="I78" s="214">
        <v>49736</v>
      </c>
      <c r="J78" s="214">
        <v>1399816</v>
      </c>
      <c r="K78" s="214">
        <v>4562</v>
      </c>
      <c r="L78" s="214">
        <v>5723</v>
      </c>
      <c r="M78" s="214">
        <v>33309</v>
      </c>
      <c r="N78" s="214">
        <v>44</v>
      </c>
      <c r="O78" s="214">
        <v>1139466</v>
      </c>
      <c r="P78" s="214">
        <v>10604</v>
      </c>
      <c r="Q78" s="214">
        <v>32371</v>
      </c>
      <c r="R78" s="214">
        <v>921045</v>
      </c>
      <c r="S78" s="214">
        <v>17676</v>
      </c>
      <c r="T78" s="214">
        <v>59597</v>
      </c>
      <c r="U78" s="214">
        <v>89370</v>
      </c>
      <c r="V78" s="214">
        <v>3748</v>
      </c>
      <c r="W78" s="214">
        <v>4880</v>
      </c>
      <c r="X78" s="214">
        <v>175</v>
      </c>
    </row>
    <row r="79" spans="2:24">
      <c r="B79" s="378"/>
      <c r="C79" s="380">
        <v>61</v>
      </c>
      <c r="D79" s="86">
        <v>1986</v>
      </c>
      <c r="E79" s="214">
        <v>2758755</v>
      </c>
      <c r="F79" s="214">
        <v>20227</v>
      </c>
      <c r="G79" s="214">
        <v>364994</v>
      </c>
      <c r="H79" s="214">
        <v>935457</v>
      </c>
      <c r="I79" s="214">
        <v>105310</v>
      </c>
      <c r="J79" s="214">
        <v>1272352</v>
      </c>
      <c r="K79" s="214">
        <v>5235</v>
      </c>
      <c r="L79" s="214">
        <v>8935</v>
      </c>
      <c r="M79" s="214">
        <v>46057</v>
      </c>
      <c r="N79" s="214">
        <v>188</v>
      </c>
      <c r="O79" s="214">
        <v>1221388</v>
      </c>
      <c r="P79" s="214">
        <v>15892</v>
      </c>
      <c r="Q79" s="214">
        <v>30417</v>
      </c>
      <c r="R79" s="214">
        <v>983401</v>
      </c>
      <c r="S79" s="214">
        <v>31444</v>
      </c>
      <c r="T79" s="214">
        <v>72553</v>
      </c>
      <c r="U79" s="214">
        <v>77648</v>
      </c>
      <c r="V79" s="214">
        <v>3006</v>
      </c>
      <c r="W79" s="214">
        <v>6944</v>
      </c>
      <c r="X79" s="214">
        <v>83</v>
      </c>
    </row>
    <row r="80" spans="2:24">
      <c r="B80" s="378"/>
      <c r="C80" s="380">
        <v>62</v>
      </c>
      <c r="D80" s="86">
        <v>1987</v>
      </c>
      <c r="E80" s="214">
        <v>2380722</v>
      </c>
      <c r="F80" s="214">
        <v>19630</v>
      </c>
      <c r="G80" s="214">
        <v>128275</v>
      </c>
      <c r="H80" s="214">
        <v>847247</v>
      </c>
      <c r="I80" s="214">
        <v>104467</v>
      </c>
      <c r="J80" s="214">
        <v>1241143</v>
      </c>
      <c r="K80" s="214">
        <v>4888</v>
      </c>
      <c r="L80" s="214">
        <v>9150</v>
      </c>
      <c r="M80" s="214">
        <v>25821</v>
      </c>
      <c r="N80" s="214">
        <v>101</v>
      </c>
      <c r="O80" s="214">
        <v>1408226</v>
      </c>
      <c r="P80" s="214">
        <v>19799</v>
      </c>
      <c r="Q80" s="214">
        <v>34442</v>
      </c>
      <c r="R80" s="214">
        <v>1138877</v>
      </c>
      <c r="S80" s="214">
        <v>25908</v>
      </c>
      <c r="T80" s="214">
        <v>91335</v>
      </c>
      <c r="U80" s="214">
        <v>90863</v>
      </c>
      <c r="V80" s="214">
        <v>1550</v>
      </c>
      <c r="W80" s="214">
        <v>5396</v>
      </c>
      <c r="X80" s="214">
        <v>56</v>
      </c>
    </row>
    <row r="81" spans="2:24">
      <c r="B81" s="378"/>
      <c r="C81" s="380">
        <v>63</v>
      </c>
      <c r="D81" s="86">
        <v>1988</v>
      </c>
      <c r="E81" s="214">
        <v>2367207</v>
      </c>
      <c r="F81" s="214">
        <v>18169</v>
      </c>
      <c r="G81" s="214">
        <v>114593</v>
      </c>
      <c r="H81" s="214">
        <v>840583</v>
      </c>
      <c r="I81" s="214">
        <v>72255</v>
      </c>
      <c r="J81" s="214">
        <v>1260200</v>
      </c>
      <c r="K81" s="214">
        <v>4672</v>
      </c>
      <c r="L81" s="214">
        <v>10787</v>
      </c>
      <c r="M81" s="214">
        <v>45825</v>
      </c>
      <c r="N81" s="214">
        <v>123</v>
      </c>
      <c r="O81" s="214">
        <v>2336024</v>
      </c>
      <c r="P81" s="214">
        <v>13859</v>
      </c>
      <c r="Q81" s="214">
        <v>351325</v>
      </c>
      <c r="R81" s="214">
        <v>1659360</v>
      </c>
      <c r="S81" s="214">
        <v>17819</v>
      </c>
      <c r="T81" s="214">
        <v>183607</v>
      </c>
      <c r="U81" s="214">
        <v>93316</v>
      </c>
      <c r="V81" s="214">
        <v>8084</v>
      </c>
      <c r="W81" s="214">
        <v>8362</v>
      </c>
      <c r="X81" s="214">
        <v>292</v>
      </c>
    </row>
    <row r="82" spans="2:24">
      <c r="B82" s="378" t="s">
        <v>87</v>
      </c>
      <c r="C82" s="380">
        <v>1</v>
      </c>
      <c r="D82" s="86">
        <v>1989</v>
      </c>
      <c r="E82" s="214">
        <v>2726344</v>
      </c>
      <c r="F82" s="214">
        <v>28393</v>
      </c>
      <c r="G82" s="214">
        <v>401088</v>
      </c>
      <c r="H82" s="214">
        <v>800805</v>
      </c>
      <c r="I82" s="214">
        <v>61775</v>
      </c>
      <c r="J82" s="214">
        <v>1379295</v>
      </c>
      <c r="K82" s="214">
        <v>4067</v>
      </c>
      <c r="L82" s="214">
        <v>10924</v>
      </c>
      <c r="M82" s="214">
        <v>39866</v>
      </c>
      <c r="N82" s="214">
        <v>131</v>
      </c>
      <c r="O82" s="214">
        <v>1817296</v>
      </c>
      <c r="P82" s="214">
        <v>12827</v>
      </c>
      <c r="Q82" s="214">
        <v>404161</v>
      </c>
      <c r="R82" s="214">
        <v>1127953</v>
      </c>
      <c r="S82" s="214">
        <v>23884</v>
      </c>
      <c r="T82" s="214">
        <v>128829</v>
      </c>
      <c r="U82" s="214">
        <v>91953</v>
      </c>
      <c r="V82" s="214">
        <v>15863</v>
      </c>
      <c r="W82" s="214">
        <v>11757</v>
      </c>
      <c r="X82" s="214">
        <v>69</v>
      </c>
    </row>
    <row r="83" spans="2:24">
      <c r="B83" s="378"/>
      <c r="C83" s="380">
        <v>2</v>
      </c>
      <c r="D83" s="86">
        <v>1990</v>
      </c>
      <c r="E83" s="214">
        <v>2601306</v>
      </c>
      <c r="F83" s="214">
        <v>27229</v>
      </c>
      <c r="G83" s="214">
        <v>397679</v>
      </c>
      <c r="H83" s="214">
        <v>743515</v>
      </c>
      <c r="I83" s="214">
        <v>77576</v>
      </c>
      <c r="J83" s="214">
        <v>1288371</v>
      </c>
      <c r="K83" s="214">
        <v>4493</v>
      </c>
      <c r="L83" s="214">
        <v>11364</v>
      </c>
      <c r="M83" s="214">
        <v>50953</v>
      </c>
      <c r="N83" s="214">
        <v>126</v>
      </c>
      <c r="O83" s="214">
        <v>1641916</v>
      </c>
      <c r="P83" s="214">
        <v>9852</v>
      </c>
      <c r="Q83" s="214">
        <v>42121</v>
      </c>
      <c r="R83" s="214">
        <v>1311641</v>
      </c>
      <c r="S83" s="214">
        <v>8397</v>
      </c>
      <c r="T83" s="214">
        <v>161069</v>
      </c>
      <c r="U83" s="214">
        <v>82434</v>
      </c>
      <c r="V83" s="214">
        <v>8568</v>
      </c>
      <c r="W83" s="214">
        <v>17777</v>
      </c>
      <c r="X83" s="214">
        <v>57</v>
      </c>
    </row>
    <row r="84" spans="2:24">
      <c r="B84" s="378"/>
      <c r="C84" s="380">
        <v>3</v>
      </c>
      <c r="D84" s="86">
        <v>1991</v>
      </c>
      <c r="E84" s="214">
        <v>2193734</v>
      </c>
      <c r="F84" s="214">
        <v>47963</v>
      </c>
      <c r="G84" s="214">
        <v>84322</v>
      </c>
      <c r="H84" s="214">
        <v>685424</v>
      </c>
      <c r="I84" s="214">
        <v>77471</v>
      </c>
      <c r="J84" s="214">
        <v>1233689</v>
      </c>
      <c r="K84" s="214">
        <v>3898</v>
      </c>
      <c r="L84" s="214">
        <v>11777</v>
      </c>
      <c r="M84" s="214">
        <v>49102</v>
      </c>
      <c r="N84" s="214">
        <v>88</v>
      </c>
      <c r="O84" s="214">
        <v>1821152</v>
      </c>
      <c r="P84" s="214">
        <v>10715</v>
      </c>
      <c r="Q84" s="214">
        <v>72632</v>
      </c>
      <c r="R84" s="214">
        <v>1475160</v>
      </c>
      <c r="S84" s="214">
        <v>8937</v>
      </c>
      <c r="T84" s="214">
        <v>157260</v>
      </c>
      <c r="U84" s="214">
        <v>74251</v>
      </c>
      <c r="V84" s="214">
        <v>9845</v>
      </c>
      <c r="W84" s="214">
        <v>12329</v>
      </c>
      <c r="X84" s="214">
        <v>23</v>
      </c>
    </row>
    <row r="85" spans="2:24">
      <c r="B85" s="378"/>
      <c r="C85" s="380">
        <v>4</v>
      </c>
      <c r="D85" s="86">
        <v>1992</v>
      </c>
      <c r="E85" s="214">
        <v>2174610</v>
      </c>
      <c r="F85" s="214">
        <v>22246</v>
      </c>
      <c r="G85" s="214">
        <v>344521</v>
      </c>
      <c r="H85" s="214">
        <v>632239</v>
      </c>
      <c r="I85" s="214">
        <v>91056</v>
      </c>
      <c r="J85" s="214">
        <v>1029650</v>
      </c>
      <c r="K85" s="214">
        <v>4419</v>
      </c>
      <c r="L85" s="214">
        <v>13486</v>
      </c>
      <c r="M85" s="214">
        <v>36731</v>
      </c>
      <c r="N85" s="214">
        <v>262</v>
      </c>
      <c r="O85" s="214">
        <v>1977793</v>
      </c>
      <c r="P85" s="214">
        <v>9673</v>
      </c>
      <c r="Q85" s="214">
        <v>82439</v>
      </c>
      <c r="R85" s="214">
        <v>1280881</v>
      </c>
      <c r="S85" s="214">
        <v>6291</v>
      </c>
      <c r="T85" s="214">
        <v>513041</v>
      </c>
      <c r="U85" s="214">
        <v>67625</v>
      </c>
      <c r="V85" s="214">
        <v>7306</v>
      </c>
      <c r="W85" s="214">
        <v>10432</v>
      </c>
      <c r="X85" s="214">
        <v>105</v>
      </c>
    </row>
    <row r="86" spans="2:24">
      <c r="B86" s="378"/>
      <c r="C86" s="380">
        <v>5</v>
      </c>
      <c r="D86" s="86">
        <v>1993</v>
      </c>
      <c r="E86" s="214">
        <v>1973962</v>
      </c>
      <c r="F86" s="214">
        <v>18664</v>
      </c>
      <c r="G86" s="214">
        <v>346301</v>
      </c>
      <c r="H86" s="214">
        <v>598569</v>
      </c>
      <c r="I86" s="214">
        <v>84580</v>
      </c>
      <c r="J86" s="214">
        <v>871212</v>
      </c>
      <c r="K86" s="214">
        <v>3831</v>
      </c>
      <c r="L86" s="214">
        <v>14712</v>
      </c>
      <c r="M86" s="214">
        <v>35868</v>
      </c>
      <c r="N86" s="214">
        <v>225</v>
      </c>
      <c r="O86" s="214">
        <v>1944365</v>
      </c>
      <c r="P86" s="214">
        <v>10091</v>
      </c>
      <c r="Q86" s="214">
        <v>47641</v>
      </c>
      <c r="R86" s="214">
        <v>1681075</v>
      </c>
      <c r="S86" s="214">
        <v>7834</v>
      </c>
      <c r="T86" s="214">
        <v>113579</v>
      </c>
      <c r="U86" s="214">
        <v>60769</v>
      </c>
      <c r="V86" s="214">
        <v>10466</v>
      </c>
      <c r="W86" s="214">
        <v>12416</v>
      </c>
      <c r="X86" s="214">
        <v>494</v>
      </c>
    </row>
    <row r="87" spans="2:24">
      <c r="B87" s="378"/>
      <c r="C87" s="380">
        <v>6</v>
      </c>
      <c r="D87" s="86">
        <v>1994</v>
      </c>
      <c r="E87" s="214">
        <v>2185039</v>
      </c>
      <c r="F87" s="214">
        <v>14200</v>
      </c>
      <c r="G87" s="214">
        <v>465903</v>
      </c>
      <c r="H87" s="214">
        <v>655580</v>
      </c>
      <c r="I87" s="214">
        <v>73266</v>
      </c>
      <c r="J87" s="214">
        <v>908029</v>
      </c>
      <c r="K87" s="214">
        <v>4130</v>
      </c>
      <c r="L87" s="214">
        <v>17987</v>
      </c>
      <c r="M87" s="214">
        <v>45777</v>
      </c>
      <c r="N87" s="214">
        <v>167</v>
      </c>
      <c r="O87" s="214">
        <v>2166196</v>
      </c>
      <c r="P87" s="214">
        <v>7180</v>
      </c>
      <c r="Q87" s="214">
        <v>34439</v>
      </c>
      <c r="R87" s="214">
        <v>1901101</v>
      </c>
      <c r="S87" s="214">
        <v>11663</v>
      </c>
      <c r="T87" s="214">
        <v>105314</v>
      </c>
      <c r="U87" s="214">
        <v>73418</v>
      </c>
      <c r="V87" s="214">
        <v>12413</v>
      </c>
      <c r="W87" s="214">
        <v>20506</v>
      </c>
      <c r="X87" s="214">
        <v>162</v>
      </c>
    </row>
    <row r="88" spans="2:24">
      <c r="B88" s="378"/>
      <c r="C88" s="380">
        <v>7</v>
      </c>
      <c r="D88" s="86">
        <v>1995</v>
      </c>
      <c r="E88" s="214">
        <v>2391334</v>
      </c>
      <c r="F88" s="214">
        <v>12461</v>
      </c>
      <c r="G88" s="214">
        <v>484390</v>
      </c>
      <c r="H88" s="214">
        <v>797952</v>
      </c>
      <c r="I88" s="214">
        <v>89902</v>
      </c>
      <c r="J88" s="214">
        <v>923608</v>
      </c>
      <c r="K88" s="214">
        <v>5433</v>
      </c>
      <c r="L88" s="214">
        <v>18128</v>
      </c>
      <c r="M88" s="214">
        <v>59304</v>
      </c>
      <c r="N88" s="214">
        <v>156</v>
      </c>
      <c r="O88" s="214">
        <v>2322679</v>
      </c>
      <c r="P88" s="214">
        <v>8581</v>
      </c>
      <c r="Q88" s="214">
        <v>68117</v>
      </c>
      <c r="R88" s="214">
        <v>2064086</v>
      </c>
      <c r="S88" s="214">
        <v>10040</v>
      </c>
      <c r="T88" s="214">
        <v>138756</v>
      </c>
      <c r="U88" s="214">
        <v>12167</v>
      </c>
      <c r="V88" s="214">
        <v>8785</v>
      </c>
      <c r="W88" s="214">
        <v>11460</v>
      </c>
      <c r="X88" s="214">
        <v>687</v>
      </c>
    </row>
    <row r="89" spans="2:24">
      <c r="B89" s="378"/>
      <c r="C89" s="380">
        <v>8</v>
      </c>
      <c r="D89" s="86">
        <v>1996</v>
      </c>
      <c r="E89" s="214">
        <v>2221509</v>
      </c>
      <c r="F89" s="214">
        <v>18893</v>
      </c>
      <c r="G89" s="214">
        <v>479614</v>
      </c>
      <c r="H89" s="214">
        <v>637149</v>
      </c>
      <c r="I89" s="214">
        <v>79723</v>
      </c>
      <c r="J89" s="214">
        <v>949710</v>
      </c>
      <c r="K89" s="214">
        <v>5042</v>
      </c>
      <c r="L89" s="214">
        <v>9821</v>
      </c>
      <c r="M89" s="214">
        <v>41397</v>
      </c>
      <c r="N89" s="214">
        <v>160</v>
      </c>
      <c r="O89" s="214">
        <v>1558542</v>
      </c>
      <c r="P89" s="214">
        <v>6911</v>
      </c>
      <c r="Q89" s="214">
        <v>11239</v>
      </c>
      <c r="R89" s="214">
        <v>1282988</v>
      </c>
      <c r="S89" s="214">
        <v>15055</v>
      </c>
      <c r="T89" s="214">
        <v>153624</v>
      </c>
      <c r="U89" s="214">
        <v>60387</v>
      </c>
      <c r="V89" s="214">
        <v>11432</v>
      </c>
      <c r="W89" s="214">
        <v>15757</v>
      </c>
      <c r="X89" s="214">
        <v>1149</v>
      </c>
    </row>
    <row r="90" spans="2:24">
      <c r="B90" s="378"/>
      <c r="C90" s="380">
        <v>9</v>
      </c>
      <c r="D90" s="86">
        <v>1997</v>
      </c>
      <c r="E90" s="214">
        <v>2294318</v>
      </c>
      <c r="F90" s="214">
        <v>15919</v>
      </c>
      <c r="G90" s="214">
        <v>510756</v>
      </c>
      <c r="H90" s="214">
        <v>730719</v>
      </c>
      <c r="I90" s="214">
        <v>58811</v>
      </c>
      <c r="J90" s="214">
        <v>925478</v>
      </c>
      <c r="K90" s="214">
        <v>5078</v>
      </c>
      <c r="L90" s="214">
        <v>7947</v>
      </c>
      <c r="M90" s="214">
        <v>39307</v>
      </c>
      <c r="N90" s="214">
        <v>303</v>
      </c>
      <c r="O90" s="214">
        <v>1233870</v>
      </c>
      <c r="P90" s="214">
        <v>6875</v>
      </c>
      <c r="Q90" s="214">
        <v>11267</v>
      </c>
      <c r="R90" s="214">
        <v>947413</v>
      </c>
      <c r="S90" s="214">
        <v>16172</v>
      </c>
      <c r="T90" s="214">
        <v>164936</v>
      </c>
      <c r="U90" s="214">
        <v>59132</v>
      </c>
      <c r="V90" s="214">
        <v>10425</v>
      </c>
      <c r="W90" s="214">
        <v>16443</v>
      </c>
      <c r="X90" s="214">
        <v>1207</v>
      </c>
    </row>
    <row r="91" spans="2:24">
      <c r="B91" s="378"/>
      <c r="C91" s="380">
        <v>10</v>
      </c>
      <c r="D91" s="86">
        <v>1998</v>
      </c>
      <c r="E91" s="214">
        <v>4210104</v>
      </c>
      <c r="F91" s="214">
        <v>11596</v>
      </c>
      <c r="G91" s="214">
        <v>453798</v>
      </c>
      <c r="H91" s="214">
        <v>2744584</v>
      </c>
      <c r="I91" s="214">
        <v>54861</v>
      </c>
      <c r="J91" s="214">
        <v>893903</v>
      </c>
      <c r="K91" s="214">
        <v>4273</v>
      </c>
      <c r="L91" s="214">
        <v>7722</v>
      </c>
      <c r="M91" s="214">
        <v>38774</v>
      </c>
      <c r="N91" s="214">
        <v>593</v>
      </c>
      <c r="O91" s="214">
        <v>1543013</v>
      </c>
      <c r="P91" s="214">
        <v>5175</v>
      </c>
      <c r="Q91" s="214">
        <v>11029</v>
      </c>
      <c r="R91" s="214">
        <v>1143706</v>
      </c>
      <c r="S91" s="214">
        <v>22774</v>
      </c>
      <c r="T91" s="214">
        <v>171637</v>
      </c>
      <c r="U91" s="214">
        <v>54145</v>
      </c>
      <c r="V91" s="214">
        <v>9813</v>
      </c>
      <c r="W91" s="214">
        <v>124390</v>
      </c>
      <c r="X91" s="214">
        <v>344</v>
      </c>
    </row>
    <row r="92" spans="2:24">
      <c r="B92" s="378"/>
      <c r="C92" s="380">
        <v>11</v>
      </c>
      <c r="D92" s="86">
        <v>1999</v>
      </c>
      <c r="E92" s="214">
        <v>4622387</v>
      </c>
      <c r="F92" s="214">
        <v>13580</v>
      </c>
      <c r="G92" s="214">
        <v>508070</v>
      </c>
      <c r="H92" s="214">
        <v>3073354</v>
      </c>
      <c r="I92" s="214">
        <v>44774</v>
      </c>
      <c r="J92" s="214">
        <v>926547</v>
      </c>
      <c r="K92" s="214">
        <v>2839</v>
      </c>
      <c r="L92" s="214">
        <v>8507</v>
      </c>
      <c r="M92" s="214">
        <v>44530</v>
      </c>
      <c r="N92" s="214">
        <v>186</v>
      </c>
      <c r="O92" s="214">
        <v>1603945</v>
      </c>
      <c r="P92" s="214">
        <v>4110</v>
      </c>
      <c r="Q92" s="214">
        <v>10425</v>
      </c>
      <c r="R92" s="214">
        <v>1337879</v>
      </c>
      <c r="S92" s="214">
        <v>12480</v>
      </c>
      <c r="T92" s="214">
        <v>167670</v>
      </c>
      <c r="U92" s="214">
        <v>49071</v>
      </c>
      <c r="V92" s="214">
        <v>10795</v>
      </c>
      <c r="W92" s="214">
        <v>11414</v>
      </c>
      <c r="X92" s="214">
        <v>101</v>
      </c>
    </row>
    <row r="93" spans="2:24">
      <c r="B93" s="378"/>
      <c r="C93" s="380">
        <v>12</v>
      </c>
      <c r="D93" s="86">
        <v>2000</v>
      </c>
      <c r="E93" s="214">
        <v>4337119</v>
      </c>
      <c r="F93" s="214">
        <v>11363</v>
      </c>
      <c r="G93" s="214">
        <v>411876</v>
      </c>
      <c r="H93" s="214">
        <v>2916707</v>
      </c>
      <c r="I93" s="214">
        <v>73196</v>
      </c>
      <c r="J93" s="214">
        <v>859664</v>
      </c>
      <c r="K93" s="214">
        <v>3150</v>
      </c>
      <c r="L93" s="214">
        <v>14641</v>
      </c>
      <c r="M93" s="214">
        <v>46234</v>
      </c>
      <c r="N93" s="214">
        <v>288</v>
      </c>
      <c r="O93" s="214">
        <v>1545995</v>
      </c>
      <c r="P93" s="214">
        <v>3944</v>
      </c>
      <c r="Q93" s="214">
        <v>10471</v>
      </c>
      <c r="R93" s="214">
        <v>1242677</v>
      </c>
      <c r="S93" s="214">
        <v>32658</v>
      </c>
      <c r="T93" s="214">
        <v>178343</v>
      </c>
      <c r="U93" s="214">
        <v>49904</v>
      </c>
      <c r="V93" s="214">
        <v>5519</v>
      </c>
      <c r="W93" s="214">
        <v>22313</v>
      </c>
      <c r="X93" s="214">
        <v>166</v>
      </c>
    </row>
    <row r="94" spans="2:24">
      <c r="B94" s="378"/>
      <c r="C94" s="380">
        <v>13</v>
      </c>
      <c r="D94" s="86">
        <v>2001</v>
      </c>
      <c r="E94" s="214">
        <v>4593336</v>
      </c>
      <c r="F94" s="214">
        <v>13543</v>
      </c>
      <c r="G94" s="214">
        <v>437376</v>
      </c>
      <c r="H94" s="214">
        <v>3183718</v>
      </c>
      <c r="I94" s="214">
        <v>65556</v>
      </c>
      <c r="J94" s="214">
        <v>835872</v>
      </c>
      <c r="K94" s="214">
        <v>4485</v>
      </c>
      <c r="L94" s="214">
        <v>8163</v>
      </c>
      <c r="M94" s="214">
        <v>29203</v>
      </c>
      <c r="N94" s="214">
        <v>15420</v>
      </c>
      <c r="O94" s="214">
        <v>1752664</v>
      </c>
      <c r="P94" s="214">
        <v>5140</v>
      </c>
      <c r="Q94" s="214">
        <v>2887</v>
      </c>
      <c r="R94" s="214">
        <v>1331996</v>
      </c>
      <c r="S94" s="214">
        <v>59880</v>
      </c>
      <c r="T94" s="214">
        <v>177114</v>
      </c>
      <c r="U94" s="214">
        <v>37535</v>
      </c>
      <c r="V94" s="214">
        <v>3070</v>
      </c>
      <c r="W94" s="214">
        <v>134996</v>
      </c>
      <c r="X94" s="214">
        <v>46</v>
      </c>
    </row>
    <row r="95" spans="2:24">
      <c r="B95" s="378"/>
      <c r="C95" s="380">
        <v>14</v>
      </c>
      <c r="D95" s="86">
        <v>2002</v>
      </c>
      <c r="E95" s="214">
        <v>4179097</v>
      </c>
      <c r="F95" s="214">
        <v>11597</v>
      </c>
      <c r="G95" s="214">
        <v>448566</v>
      </c>
      <c r="H95" s="214">
        <v>2824146</v>
      </c>
      <c r="I95" s="214">
        <v>84833</v>
      </c>
      <c r="J95" s="214">
        <v>763818</v>
      </c>
      <c r="K95" s="214">
        <v>4231</v>
      </c>
      <c r="L95" s="214">
        <v>7503</v>
      </c>
      <c r="M95" s="214">
        <v>26615</v>
      </c>
      <c r="N95" s="214">
        <v>7738</v>
      </c>
      <c r="O95" s="214">
        <v>1294831</v>
      </c>
      <c r="P95" s="214">
        <v>4099</v>
      </c>
      <c r="Q95" s="214">
        <v>4085</v>
      </c>
      <c r="R95" s="214">
        <v>946540</v>
      </c>
      <c r="S95" s="214">
        <v>65228</v>
      </c>
      <c r="T95" s="214">
        <v>200000</v>
      </c>
      <c r="U95" s="214">
        <v>20902</v>
      </c>
      <c r="V95" s="214">
        <v>2768</v>
      </c>
      <c r="W95" s="214">
        <v>50765</v>
      </c>
      <c r="X95" s="214">
        <v>444</v>
      </c>
    </row>
    <row r="96" spans="2:24">
      <c r="B96" s="378"/>
      <c r="C96" s="380">
        <v>15</v>
      </c>
      <c r="D96" s="86">
        <v>2003</v>
      </c>
      <c r="E96" s="214">
        <v>4583067</v>
      </c>
      <c r="F96" s="214">
        <v>38160</v>
      </c>
      <c r="G96" s="214">
        <v>573410</v>
      </c>
      <c r="H96" s="214">
        <v>2956112</v>
      </c>
      <c r="I96" s="214">
        <v>63172</v>
      </c>
      <c r="J96" s="214">
        <v>818713</v>
      </c>
      <c r="K96" s="214">
        <v>56509</v>
      </c>
      <c r="L96" s="214">
        <v>9505</v>
      </c>
      <c r="M96" s="214">
        <v>60574</v>
      </c>
      <c r="N96" s="214">
        <v>6912</v>
      </c>
      <c r="O96" s="214">
        <v>1306569</v>
      </c>
      <c r="P96" s="214">
        <v>12055</v>
      </c>
      <c r="Q96" s="214">
        <v>4713</v>
      </c>
      <c r="R96" s="214">
        <v>878298</v>
      </c>
      <c r="S96" s="214">
        <v>59481</v>
      </c>
      <c r="T96" s="214">
        <v>303264</v>
      </c>
      <c r="U96" s="214">
        <v>22658</v>
      </c>
      <c r="V96" s="214">
        <v>3007</v>
      </c>
      <c r="W96" s="214">
        <v>22773</v>
      </c>
      <c r="X96" s="214">
        <v>320</v>
      </c>
    </row>
    <row r="97" spans="2:24">
      <c r="B97" s="378"/>
      <c r="C97" s="380">
        <v>16</v>
      </c>
      <c r="D97" s="86">
        <v>2004</v>
      </c>
      <c r="E97" s="214">
        <v>4141203</v>
      </c>
      <c r="F97" s="214">
        <v>35465</v>
      </c>
      <c r="G97" s="214">
        <v>495874</v>
      </c>
      <c r="H97" s="214">
        <v>2565177</v>
      </c>
      <c r="I97" s="214">
        <v>61915</v>
      </c>
      <c r="J97" s="214">
        <v>742458</v>
      </c>
      <c r="K97" s="214">
        <v>53714</v>
      </c>
      <c r="L97" s="214">
        <v>8078</v>
      </c>
      <c r="M97" s="214">
        <v>172430</v>
      </c>
      <c r="N97" s="214">
        <v>6092</v>
      </c>
      <c r="O97" s="214">
        <v>1352743</v>
      </c>
      <c r="P97" s="214">
        <v>16910</v>
      </c>
      <c r="Q97" s="214">
        <v>6604</v>
      </c>
      <c r="R97" s="214">
        <v>950072</v>
      </c>
      <c r="S97" s="214">
        <v>112222</v>
      </c>
      <c r="T97" s="214">
        <v>176037</v>
      </c>
      <c r="U97" s="214">
        <v>33757</v>
      </c>
      <c r="V97" s="214">
        <v>2217</v>
      </c>
      <c r="W97" s="214">
        <v>54775</v>
      </c>
      <c r="X97" s="214">
        <v>149</v>
      </c>
    </row>
    <row r="98" spans="2:24">
      <c r="B98" s="378"/>
      <c r="C98" s="380">
        <v>17</v>
      </c>
      <c r="D98" s="86">
        <v>2005</v>
      </c>
      <c r="E98" s="214">
        <v>4922093</v>
      </c>
      <c r="F98" s="214">
        <v>35853</v>
      </c>
      <c r="G98" s="214">
        <v>448492</v>
      </c>
      <c r="H98" s="214">
        <v>3335808</v>
      </c>
      <c r="I98" s="214">
        <v>70708</v>
      </c>
      <c r="J98" s="214">
        <v>689020</v>
      </c>
      <c r="K98" s="214">
        <v>53372</v>
      </c>
      <c r="L98" s="214">
        <v>5914</v>
      </c>
      <c r="M98" s="214">
        <v>279814</v>
      </c>
      <c r="N98" s="214">
        <v>3112</v>
      </c>
      <c r="O98" s="214">
        <v>1333095</v>
      </c>
      <c r="P98" s="214">
        <v>9649</v>
      </c>
      <c r="Q98" s="214">
        <v>1070</v>
      </c>
      <c r="R98" s="214">
        <v>849590</v>
      </c>
      <c r="S98" s="214">
        <v>136711</v>
      </c>
      <c r="T98" s="214">
        <v>203773</v>
      </c>
      <c r="U98" s="214">
        <v>24834</v>
      </c>
      <c r="V98" s="214">
        <v>1598</v>
      </c>
      <c r="W98" s="214">
        <v>105790</v>
      </c>
      <c r="X98" s="214">
        <v>80</v>
      </c>
    </row>
    <row r="99" spans="2:24">
      <c r="B99" s="378"/>
      <c r="C99" s="380">
        <v>18</v>
      </c>
      <c r="D99" s="86">
        <v>2006</v>
      </c>
      <c r="E99" s="214">
        <v>3997802</v>
      </c>
      <c r="F99" s="214">
        <v>39707</v>
      </c>
      <c r="G99" s="214">
        <v>516907</v>
      </c>
      <c r="H99" s="214">
        <v>2434449</v>
      </c>
      <c r="I99" s="214">
        <v>83129</v>
      </c>
      <c r="J99" s="214">
        <v>677165</v>
      </c>
      <c r="K99" s="214">
        <v>52447</v>
      </c>
      <c r="L99" s="214">
        <v>5149</v>
      </c>
      <c r="M99" s="214">
        <v>182583</v>
      </c>
      <c r="N99" s="214">
        <v>6266</v>
      </c>
      <c r="O99" s="214">
        <v>1175688</v>
      </c>
      <c r="P99" s="214">
        <v>10509</v>
      </c>
      <c r="Q99" s="214">
        <v>1937</v>
      </c>
      <c r="R99" s="214">
        <v>691397</v>
      </c>
      <c r="S99" s="214">
        <v>148365</v>
      </c>
      <c r="T99" s="214">
        <v>210477</v>
      </c>
      <c r="U99" s="214">
        <v>29684</v>
      </c>
      <c r="V99" s="214">
        <v>1357</v>
      </c>
      <c r="W99" s="214">
        <v>81710</v>
      </c>
      <c r="X99" s="214">
        <v>252</v>
      </c>
    </row>
    <row r="100" spans="2:24">
      <c r="B100" s="378"/>
      <c r="C100" s="380">
        <v>19</v>
      </c>
      <c r="D100" s="86">
        <v>2007</v>
      </c>
      <c r="E100" s="214">
        <v>4773781</v>
      </c>
      <c r="F100" s="214">
        <v>46626</v>
      </c>
      <c r="G100" s="214">
        <v>411447</v>
      </c>
      <c r="H100" s="214">
        <v>3270202</v>
      </c>
      <c r="I100" s="214">
        <v>48149</v>
      </c>
      <c r="J100" s="214">
        <v>726572</v>
      </c>
      <c r="K100" s="214">
        <v>62650</v>
      </c>
      <c r="L100" s="214">
        <v>12513</v>
      </c>
      <c r="M100" s="214">
        <v>191712</v>
      </c>
      <c r="N100" s="214">
        <v>3910</v>
      </c>
      <c r="O100" s="214">
        <v>1312743</v>
      </c>
      <c r="P100" s="214">
        <v>56329</v>
      </c>
      <c r="Q100" s="214">
        <v>4902</v>
      </c>
      <c r="R100" s="214">
        <v>561136</v>
      </c>
      <c r="S100" s="214">
        <v>195454</v>
      </c>
      <c r="T100" s="214">
        <v>233359</v>
      </c>
      <c r="U100" s="214">
        <v>34803</v>
      </c>
      <c r="V100" s="214">
        <v>130084</v>
      </c>
      <c r="W100" s="214">
        <v>94633</v>
      </c>
      <c r="X100" s="214">
        <v>2043</v>
      </c>
    </row>
    <row r="101" spans="2:24">
      <c r="B101" s="378"/>
      <c r="C101" s="380">
        <v>20</v>
      </c>
      <c r="D101" s="86">
        <v>2008</v>
      </c>
      <c r="E101" s="214">
        <v>4450502</v>
      </c>
      <c r="F101" s="214">
        <v>41088</v>
      </c>
      <c r="G101" s="214">
        <v>384956</v>
      </c>
      <c r="H101" s="214">
        <v>3046936</v>
      </c>
      <c r="I101" s="214">
        <v>47720</v>
      </c>
      <c r="J101" s="214">
        <v>706894</v>
      </c>
      <c r="K101" s="214">
        <v>58392</v>
      </c>
      <c r="L101" s="214">
        <v>5721</v>
      </c>
      <c r="M101" s="214">
        <v>146072</v>
      </c>
      <c r="N101" s="214">
        <v>12723</v>
      </c>
      <c r="O101" s="214">
        <v>1064554</v>
      </c>
      <c r="P101" s="214">
        <v>12177</v>
      </c>
      <c r="Q101" s="214">
        <v>4192</v>
      </c>
      <c r="R101" s="214">
        <v>595071</v>
      </c>
      <c r="S101" s="214">
        <v>215454</v>
      </c>
      <c r="T101" s="214">
        <v>156106</v>
      </c>
      <c r="U101" s="214">
        <v>35981</v>
      </c>
      <c r="V101" s="214">
        <v>3028</v>
      </c>
      <c r="W101" s="214">
        <v>40731</v>
      </c>
      <c r="X101" s="214">
        <v>1814</v>
      </c>
    </row>
    <row r="102" spans="2:24">
      <c r="B102" s="378"/>
      <c r="C102" s="380">
        <v>21</v>
      </c>
      <c r="D102" s="86">
        <v>2009</v>
      </c>
      <c r="E102" s="214">
        <v>4213502</v>
      </c>
      <c r="F102" s="214">
        <v>35764</v>
      </c>
      <c r="G102" s="214">
        <v>304017</v>
      </c>
      <c r="H102" s="214">
        <v>3097343</v>
      </c>
      <c r="I102" s="214">
        <v>34676</v>
      </c>
      <c r="J102" s="214">
        <v>578680</v>
      </c>
      <c r="K102" s="214">
        <v>57754</v>
      </c>
      <c r="L102" s="214">
        <v>4982</v>
      </c>
      <c r="M102" s="214">
        <v>86777</v>
      </c>
      <c r="N102" s="214">
        <v>13509</v>
      </c>
      <c r="O102" s="214">
        <v>832006</v>
      </c>
      <c r="P102" s="214">
        <v>10759</v>
      </c>
      <c r="Q102" s="214">
        <v>1445</v>
      </c>
      <c r="R102" s="214">
        <v>619973</v>
      </c>
      <c r="S102" s="214">
        <v>32229</v>
      </c>
      <c r="T102" s="214">
        <v>84924</v>
      </c>
      <c r="U102" s="214">
        <v>25806</v>
      </c>
      <c r="V102" s="214">
        <v>3874</v>
      </c>
      <c r="W102" s="214">
        <v>51249</v>
      </c>
      <c r="X102" s="214">
        <v>1747</v>
      </c>
    </row>
    <row r="103" spans="2:24">
      <c r="B103" s="378"/>
      <c r="C103" s="380">
        <v>22</v>
      </c>
      <c r="D103" s="86">
        <v>2010</v>
      </c>
      <c r="E103" s="214">
        <v>3818242</v>
      </c>
      <c r="F103" s="214">
        <v>37675</v>
      </c>
      <c r="G103" s="214">
        <v>317436</v>
      </c>
      <c r="H103" s="214">
        <v>2714251</v>
      </c>
      <c r="I103" s="214">
        <v>18754</v>
      </c>
      <c r="J103" s="214">
        <v>518486</v>
      </c>
      <c r="K103" s="214">
        <v>57539</v>
      </c>
      <c r="L103" s="214">
        <v>3335</v>
      </c>
      <c r="M103" s="214">
        <v>142560</v>
      </c>
      <c r="N103" s="214">
        <v>8452</v>
      </c>
      <c r="O103" s="214">
        <v>640772</v>
      </c>
      <c r="P103" s="214">
        <v>11701</v>
      </c>
      <c r="Q103" s="214">
        <v>5555</v>
      </c>
      <c r="R103" s="214">
        <v>394743</v>
      </c>
      <c r="S103" s="214">
        <v>48791</v>
      </c>
      <c r="T103" s="214">
        <v>101332</v>
      </c>
      <c r="U103" s="214">
        <v>28291</v>
      </c>
      <c r="V103" s="214">
        <v>3603</v>
      </c>
      <c r="W103" s="214">
        <v>46781</v>
      </c>
      <c r="X103" s="214">
        <v>15</v>
      </c>
    </row>
    <row r="104" spans="2:24">
      <c r="B104" s="378"/>
      <c r="C104" s="380">
        <v>23</v>
      </c>
      <c r="D104" s="86">
        <v>2011</v>
      </c>
      <c r="E104" s="214">
        <v>3827884</v>
      </c>
      <c r="F104" s="214">
        <v>35995</v>
      </c>
      <c r="G104" s="214">
        <v>294622</v>
      </c>
      <c r="H104" s="214">
        <v>2845481</v>
      </c>
      <c r="I104" s="214">
        <v>34765</v>
      </c>
      <c r="J104" s="214">
        <v>468021</v>
      </c>
      <c r="K104" s="214">
        <v>35957</v>
      </c>
      <c r="L104" s="214">
        <v>3382</v>
      </c>
      <c r="M104" s="214">
        <v>107065</v>
      </c>
      <c r="N104" s="214">
        <v>2596</v>
      </c>
      <c r="O104" s="214">
        <v>690025</v>
      </c>
      <c r="P104" s="214">
        <v>12571</v>
      </c>
      <c r="Q104" s="214">
        <v>12523</v>
      </c>
      <c r="R104" s="214">
        <v>422594</v>
      </c>
      <c r="S104" s="214">
        <v>47757</v>
      </c>
      <c r="T104" s="214">
        <v>112181</v>
      </c>
      <c r="U104" s="214">
        <v>27275</v>
      </c>
      <c r="V104" s="214">
        <v>5142</v>
      </c>
      <c r="W104" s="214">
        <v>49504</v>
      </c>
      <c r="X104" s="214">
        <v>478</v>
      </c>
    </row>
    <row r="105" spans="2:24">
      <c r="B105" s="378"/>
      <c r="C105" s="380">
        <v>24</v>
      </c>
      <c r="D105" s="86">
        <v>2012</v>
      </c>
      <c r="E105" s="214">
        <v>3921954</v>
      </c>
      <c r="F105" s="214">
        <v>24504</v>
      </c>
      <c r="G105" s="214">
        <v>284587</v>
      </c>
      <c r="H105" s="214">
        <v>2970486</v>
      </c>
      <c r="I105" s="214">
        <v>34932</v>
      </c>
      <c r="J105" s="214">
        <v>510860</v>
      </c>
      <c r="K105" s="214">
        <v>36818</v>
      </c>
      <c r="L105" s="214">
        <v>7860</v>
      </c>
      <c r="M105" s="214">
        <v>50686</v>
      </c>
      <c r="N105" s="214">
        <v>1221</v>
      </c>
      <c r="O105" s="214">
        <v>771542</v>
      </c>
      <c r="P105" s="214">
        <v>8677</v>
      </c>
      <c r="Q105" s="214">
        <v>10216</v>
      </c>
      <c r="R105" s="214">
        <v>492218</v>
      </c>
      <c r="S105" s="214">
        <v>61335</v>
      </c>
      <c r="T105" s="214">
        <v>108897</v>
      </c>
      <c r="U105" s="214">
        <v>21260</v>
      </c>
      <c r="V105" s="214">
        <v>7853</v>
      </c>
      <c r="W105" s="214">
        <v>61062</v>
      </c>
      <c r="X105" s="214">
        <v>24</v>
      </c>
    </row>
    <row r="106" spans="2:24">
      <c r="B106" s="378"/>
      <c r="C106" s="380">
        <v>25</v>
      </c>
      <c r="D106" s="86">
        <v>2013</v>
      </c>
      <c r="E106" s="214">
        <v>3712901</v>
      </c>
      <c r="F106" s="214">
        <v>24369</v>
      </c>
      <c r="G106" s="214">
        <v>347798</v>
      </c>
      <c r="H106" s="214">
        <v>2769398</v>
      </c>
      <c r="I106" s="214">
        <v>31515</v>
      </c>
      <c r="J106" s="214">
        <v>489127</v>
      </c>
      <c r="K106" s="214">
        <v>40130</v>
      </c>
      <c r="L106" s="214">
        <v>3141</v>
      </c>
      <c r="M106" s="214">
        <v>6146</v>
      </c>
      <c r="N106" s="214">
        <v>1277</v>
      </c>
      <c r="O106" s="214">
        <v>993782</v>
      </c>
      <c r="P106" s="214">
        <v>6289</v>
      </c>
      <c r="Q106" s="214">
        <v>19069</v>
      </c>
      <c r="R106" s="214">
        <v>692801</v>
      </c>
      <c r="S106" s="214">
        <v>58687</v>
      </c>
      <c r="T106" s="214">
        <v>123322</v>
      </c>
      <c r="U106" s="214">
        <v>20085</v>
      </c>
      <c r="V106" s="214">
        <v>2985</v>
      </c>
      <c r="W106" s="214">
        <v>70432</v>
      </c>
      <c r="X106" s="214">
        <v>112</v>
      </c>
    </row>
    <row r="107" spans="2:24">
      <c r="B107" s="378"/>
      <c r="C107" s="380">
        <v>26</v>
      </c>
      <c r="D107" s="86">
        <v>2014</v>
      </c>
      <c r="E107" s="214">
        <v>4327410</v>
      </c>
      <c r="F107" s="214">
        <v>21961</v>
      </c>
      <c r="G107" s="214">
        <v>280059</v>
      </c>
      <c r="H107" s="214">
        <v>3468873</v>
      </c>
      <c r="I107" s="214">
        <v>30024</v>
      </c>
      <c r="J107" s="214">
        <v>460137</v>
      </c>
      <c r="K107" s="214">
        <v>36556</v>
      </c>
      <c r="L107" s="214">
        <v>3395</v>
      </c>
      <c r="M107" s="214">
        <v>25381</v>
      </c>
      <c r="N107" s="214">
        <v>1024</v>
      </c>
      <c r="O107" s="214">
        <v>971469</v>
      </c>
      <c r="P107" s="214">
        <v>7557</v>
      </c>
      <c r="Q107" s="214">
        <v>16168</v>
      </c>
      <c r="R107" s="214">
        <v>682677</v>
      </c>
      <c r="S107" s="214">
        <v>38529</v>
      </c>
      <c r="T107" s="214">
        <v>124914</v>
      </c>
      <c r="U107" s="214">
        <v>25664</v>
      </c>
      <c r="V107" s="214">
        <v>2682</v>
      </c>
      <c r="W107" s="214">
        <v>73265</v>
      </c>
      <c r="X107" s="214">
        <v>13</v>
      </c>
    </row>
    <row r="108" spans="2:24">
      <c r="B108" s="378"/>
      <c r="C108" s="380">
        <v>27</v>
      </c>
      <c r="D108" s="86">
        <v>2015</v>
      </c>
      <c r="E108" s="214">
        <v>3442255</v>
      </c>
      <c r="F108" s="214">
        <v>23036</v>
      </c>
      <c r="G108" s="214">
        <v>276484</v>
      </c>
      <c r="H108" s="214">
        <v>2665855</v>
      </c>
      <c r="I108" s="214">
        <v>40745</v>
      </c>
      <c r="J108" s="214">
        <v>378207</v>
      </c>
      <c r="K108" s="214">
        <v>39109</v>
      </c>
      <c r="L108" s="214">
        <v>3281</v>
      </c>
      <c r="M108" s="214">
        <v>14241</v>
      </c>
      <c r="N108" s="214">
        <v>1297</v>
      </c>
      <c r="O108" s="214">
        <v>808538</v>
      </c>
      <c r="P108" s="214">
        <v>6611</v>
      </c>
      <c r="Q108" s="214">
        <v>18416</v>
      </c>
      <c r="R108" s="214">
        <v>517985</v>
      </c>
      <c r="S108" s="214">
        <v>12228</v>
      </c>
      <c r="T108" s="214">
        <v>115668</v>
      </c>
      <c r="U108" s="214">
        <v>18127</v>
      </c>
      <c r="V108" s="214">
        <v>2736</v>
      </c>
      <c r="W108" s="214">
        <v>116717</v>
      </c>
      <c r="X108" s="214">
        <v>50</v>
      </c>
    </row>
    <row r="109" spans="2:24">
      <c r="B109" s="378"/>
      <c r="C109" s="380">
        <v>28</v>
      </c>
      <c r="D109" s="86">
        <v>2016</v>
      </c>
      <c r="E109" s="214">
        <v>3945315</v>
      </c>
      <c r="F109" s="214">
        <v>21342</v>
      </c>
      <c r="G109" s="214">
        <v>284798</v>
      </c>
      <c r="H109" s="214">
        <v>3209590</v>
      </c>
      <c r="I109" s="214">
        <v>32058</v>
      </c>
      <c r="J109" s="214">
        <v>334907</v>
      </c>
      <c r="K109" s="214">
        <v>36308</v>
      </c>
      <c r="L109" s="214">
        <v>3403</v>
      </c>
      <c r="M109" s="214">
        <v>21042</v>
      </c>
      <c r="N109" s="214">
        <v>1867</v>
      </c>
      <c r="O109" s="214">
        <v>759483</v>
      </c>
      <c r="P109" s="214">
        <v>6313</v>
      </c>
      <c r="Q109" s="214">
        <v>15840</v>
      </c>
      <c r="R109" s="214">
        <v>389486</v>
      </c>
      <c r="S109" s="214">
        <v>20879</v>
      </c>
      <c r="T109" s="214">
        <v>109433</v>
      </c>
      <c r="U109" s="214">
        <v>21691</v>
      </c>
      <c r="V109" s="214">
        <v>11083</v>
      </c>
      <c r="W109" s="214">
        <v>184418</v>
      </c>
      <c r="X109" s="214">
        <v>340</v>
      </c>
    </row>
    <row r="110" spans="2:24">
      <c r="B110" s="378"/>
      <c r="C110" s="380">
        <v>29</v>
      </c>
      <c r="D110" s="86">
        <v>2017</v>
      </c>
      <c r="E110" s="214">
        <v>4239724</v>
      </c>
      <c r="F110" s="214">
        <v>21125</v>
      </c>
      <c r="G110" s="214">
        <v>317876</v>
      </c>
      <c r="H110" s="214">
        <v>3432444</v>
      </c>
      <c r="I110" s="214">
        <v>36112</v>
      </c>
      <c r="J110" s="214">
        <v>366763</v>
      </c>
      <c r="K110" s="214">
        <v>36517</v>
      </c>
      <c r="L110" s="214">
        <v>2866</v>
      </c>
      <c r="M110" s="214">
        <v>24392</v>
      </c>
      <c r="N110" s="214">
        <v>1629</v>
      </c>
      <c r="O110" s="214">
        <v>707238</v>
      </c>
      <c r="P110" s="214">
        <v>6004</v>
      </c>
      <c r="Q110" s="214">
        <v>17325</v>
      </c>
      <c r="R110" s="214">
        <v>343376</v>
      </c>
      <c r="S110" s="214">
        <v>20604</v>
      </c>
      <c r="T110" s="214">
        <v>119303</v>
      </c>
      <c r="U110" s="214">
        <v>29775</v>
      </c>
      <c r="V110" s="214">
        <v>2358</v>
      </c>
      <c r="W110" s="214">
        <v>168417</v>
      </c>
      <c r="X110" s="214">
        <v>76</v>
      </c>
    </row>
    <row r="111" spans="2:24">
      <c r="B111" s="378"/>
      <c r="C111" s="380">
        <v>30</v>
      </c>
      <c r="D111" s="86">
        <v>2018</v>
      </c>
      <c r="E111" s="214">
        <v>3581792</v>
      </c>
      <c r="F111" s="214">
        <v>21668</v>
      </c>
      <c r="G111" s="214">
        <v>329026</v>
      </c>
      <c r="H111" s="214">
        <v>2745815</v>
      </c>
      <c r="I111" s="214">
        <v>30092</v>
      </c>
      <c r="J111" s="214">
        <v>361113</v>
      </c>
      <c r="K111" s="214">
        <v>37015</v>
      </c>
      <c r="L111" s="214">
        <v>7134</v>
      </c>
      <c r="M111" s="214">
        <v>48395</v>
      </c>
      <c r="N111" s="214">
        <v>1534</v>
      </c>
      <c r="O111" s="214">
        <v>675106</v>
      </c>
      <c r="P111" s="214">
        <v>5605</v>
      </c>
      <c r="Q111" s="214">
        <v>19242</v>
      </c>
      <c r="R111" s="214">
        <v>388916</v>
      </c>
      <c r="S111" s="214">
        <v>5740</v>
      </c>
      <c r="T111" s="214">
        <v>101832</v>
      </c>
      <c r="U111" s="214">
        <v>31950</v>
      </c>
      <c r="V111" s="214">
        <v>1680</v>
      </c>
      <c r="W111" s="214">
        <v>120141</v>
      </c>
      <c r="X111" s="214" t="s">
        <v>188</v>
      </c>
    </row>
    <row r="112" spans="2:24">
      <c r="B112" s="378" t="s">
        <v>86</v>
      </c>
      <c r="C112" s="380">
        <v>1</v>
      </c>
      <c r="D112" s="86">
        <v>2019</v>
      </c>
      <c r="E112" s="214">
        <v>4181015</v>
      </c>
      <c r="F112" s="214">
        <v>22135</v>
      </c>
      <c r="G112" s="214">
        <v>312145</v>
      </c>
      <c r="H112" s="214">
        <v>3316521</v>
      </c>
      <c r="I112" s="214">
        <v>53564</v>
      </c>
      <c r="J112" s="214">
        <v>391377</v>
      </c>
      <c r="K112" s="214">
        <v>36900</v>
      </c>
      <c r="L112" s="214">
        <v>2869</v>
      </c>
      <c r="M112" s="214">
        <v>44236</v>
      </c>
      <c r="N112" s="214">
        <v>1268</v>
      </c>
      <c r="O112" s="214">
        <v>811041</v>
      </c>
      <c r="P112" s="214">
        <v>7846</v>
      </c>
      <c r="Q112" s="214">
        <v>20432</v>
      </c>
      <c r="R112" s="214">
        <v>423843</v>
      </c>
      <c r="S112" s="214">
        <v>7566</v>
      </c>
      <c r="T112" s="214">
        <v>110443</v>
      </c>
      <c r="U112" s="214">
        <v>36427</v>
      </c>
      <c r="V112" s="214">
        <v>1375</v>
      </c>
      <c r="W112" s="214">
        <v>203100</v>
      </c>
      <c r="X112" s="214">
        <v>9</v>
      </c>
    </row>
    <row r="113" spans="2:24">
      <c r="B113" s="378"/>
      <c r="C113" s="380">
        <v>2</v>
      </c>
      <c r="D113" s="86">
        <v>2020</v>
      </c>
      <c r="E113" s="214">
        <v>3779904</v>
      </c>
      <c r="F113" s="214">
        <v>26160</v>
      </c>
      <c r="G113" s="214">
        <v>224864</v>
      </c>
      <c r="H113" s="214">
        <v>2999482</v>
      </c>
      <c r="I113" s="214">
        <v>50344</v>
      </c>
      <c r="J113" s="214">
        <v>383896</v>
      </c>
      <c r="K113" s="214">
        <v>35471</v>
      </c>
      <c r="L113" s="214">
        <v>2457</v>
      </c>
      <c r="M113" s="214">
        <v>56061</v>
      </c>
      <c r="N113" s="214">
        <v>1169</v>
      </c>
      <c r="O113" s="214">
        <v>785909</v>
      </c>
      <c r="P113" s="214">
        <v>7707</v>
      </c>
      <c r="Q113" s="214">
        <v>23628</v>
      </c>
      <c r="R113" s="214">
        <v>460655</v>
      </c>
      <c r="S113" s="214">
        <v>3361</v>
      </c>
      <c r="T113" s="214">
        <v>90420</v>
      </c>
      <c r="U113" s="214">
        <v>28552</v>
      </c>
      <c r="V113" s="214">
        <v>1291</v>
      </c>
      <c r="W113" s="214">
        <v>170288</v>
      </c>
      <c r="X113" s="214">
        <v>7</v>
      </c>
    </row>
    <row r="114" spans="2:24">
      <c r="B114" s="378"/>
      <c r="C114" s="380">
        <v>3</v>
      </c>
      <c r="D114" s="86">
        <v>2021</v>
      </c>
      <c r="E114" s="214">
        <v>3512140</v>
      </c>
      <c r="F114" s="214">
        <v>21870</v>
      </c>
      <c r="G114" s="214">
        <v>239886</v>
      </c>
      <c r="H114" s="214">
        <v>2780728</v>
      </c>
      <c r="I114" s="214">
        <v>37919</v>
      </c>
      <c r="J114" s="214">
        <v>387557</v>
      </c>
      <c r="K114" s="214">
        <v>34437</v>
      </c>
      <c r="L114" s="214">
        <v>5523</v>
      </c>
      <c r="M114" s="214">
        <v>3095</v>
      </c>
      <c r="N114" s="214">
        <v>1125</v>
      </c>
      <c r="O114" s="214">
        <v>736381</v>
      </c>
      <c r="P114" s="214">
        <v>6502</v>
      </c>
      <c r="Q114" s="214">
        <v>28754</v>
      </c>
      <c r="R114" s="214">
        <v>433548</v>
      </c>
      <c r="S114" s="214">
        <v>4139</v>
      </c>
      <c r="T114" s="214">
        <v>240571</v>
      </c>
      <c r="U114" s="214">
        <v>17670</v>
      </c>
      <c r="V114" s="214">
        <v>1016</v>
      </c>
      <c r="W114" s="214">
        <v>4169</v>
      </c>
      <c r="X114" s="214">
        <v>12</v>
      </c>
    </row>
    <row r="115" spans="2:24">
      <c r="B115" s="378"/>
      <c r="C115" s="380">
        <v>4</v>
      </c>
      <c r="D115" s="86">
        <v>2022</v>
      </c>
      <c r="E115" s="214">
        <v>5415118</v>
      </c>
      <c r="F115" s="214">
        <v>21699</v>
      </c>
      <c r="G115" s="214">
        <v>344433</v>
      </c>
      <c r="H115" s="214">
        <v>4574887</v>
      </c>
      <c r="I115" s="214">
        <v>29988</v>
      </c>
      <c r="J115" s="214">
        <v>401697</v>
      </c>
      <c r="K115" s="214">
        <v>33486</v>
      </c>
      <c r="L115" s="214">
        <v>2505</v>
      </c>
      <c r="M115" s="214">
        <v>5296</v>
      </c>
      <c r="N115" s="214">
        <v>1127</v>
      </c>
      <c r="O115" s="214">
        <v>832294</v>
      </c>
      <c r="P115" s="214">
        <v>6373</v>
      </c>
      <c r="Q115" s="214">
        <v>28440</v>
      </c>
      <c r="R115" s="214">
        <v>461607</v>
      </c>
      <c r="S115" s="214">
        <v>11292</v>
      </c>
      <c r="T115" s="214">
        <v>298713</v>
      </c>
      <c r="U115" s="214">
        <v>21266</v>
      </c>
      <c r="V115" s="214">
        <v>896</v>
      </c>
      <c r="W115" s="214">
        <v>3695</v>
      </c>
      <c r="X115" s="214">
        <v>12</v>
      </c>
    </row>
    <row r="116" spans="2:24">
      <c r="B116" s="378"/>
      <c r="C116" s="380">
        <v>5</v>
      </c>
      <c r="D116" s="86">
        <v>2023</v>
      </c>
      <c r="E116" s="214">
        <v>5498251</v>
      </c>
      <c r="F116" s="214">
        <v>20754</v>
      </c>
      <c r="G116" s="214">
        <v>570498</v>
      </c>
      <c r="H116" s="214">
        <v>4457780</v>
      </c>
      <c r="I116" s="214">
        <v>25440</v>
      </c>
      <c r="J116" s="214">
        <v>382082</v>
      </c>
      <c r="K116" s="214">
        <v>32669</v>
      </c>
      <c r="L116" s="214">
        <v>1583</v>
      </c>
      <c r="M116" s="214">
        <v>6001</v>
      </c>
      <c r="N116" s="214">
        <v>1444</v>
      </c>
      <c r="O116" s="214">
        <v>894947</v>
      </c>
      <c r="P116" s="214">
        <v>6327</v>
      </c>
      <c r="Q116" s="214">
        <v>26034</v>
      </c>
      <c r="R116" s="214">
        <v>477284</v>
      </c>
      <c r="S116" s="214">
        <v>6877</v>
      </c>
      <c r="T116" s="214">
        <v>355412</v>
      </c>
      <c r="U116" s="214">
        <v>18831</v>
      </c>
      <c r="V116" s="214">
        <v>655</v>
      </c>
      <c r="W116" s="214">
        <v>3517</v>
      </c>
      <c r="X116" s="214">
        <v>10</v>
      </c>
    </row>
    <row r="117" spans="2:24">
      <c r="B117" s="381"/>
      <c r="C117" s="383"/>
      <c r="D117" s="386"/>
      <c r="E117" s="212"/>
      <c r="F117" s="212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</row>
    <row r="119" spans="2:24">
      <c r="B119" s="260" t="s">
        <v>741</v>
      </c>
    </row>
  </sheetData>
  <mergeCells count="3">
    <mergeCell ref="E4:N4"/>
    <mergeCell ref="O4:X4"/>
    <mergeCell ref="B4:D5"/>
  </mergeCells>
  <phoneticPr fontId="9"/>
  <pageMargins left="0.59055118110236227" right="0.59055118110236227" top="0.59055118110236227" bottom="0.59055118110236227" header="0.31496062992125984" footer="0.31496062992125984"/>
  <pageSetup paperSize="8" scale="62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42EFF-AF66-43A4-A082-E17569186307}">
  <sheetPr>
    <pageSetUpPr fitToPage="1"/>
  </sheetPr>
  <dimension ref="B1:N45"/>
  <sheetViews>
    <sheetView zoomScale="80" zoomScaleNormal="80" workbookViewId="0"/>
  </sheetViews>
  <sheetFormatPr defaultRowHeight="18.75"/>
  <cols>
    <col min="1" max="1" width="9" style="156"/>
    <col min="2" max="5" width="5.625" style="156" customWidth="1"/>
    <col min="6" max="7" width="9.125" style="156" bestFit="1" customWidth="1"/>
    <col min="8" max="8" width="11.625" style="156" customWidth="1"/>
    <col min="9" max="10" width="9.125" style="156" bestFit="1" customWidth="1"/>
    <col min="11" max="11" width="10.25" style="156" customWidth="1"/>
    <col min="12" max="16384" width="9" style="156"/>
  </cols>
  <sheetData>
    <row r="1" spans="2:14" ht="39.950000000000003" customHeight="1" thickBot="1">
      <c r="B1" s="516" t="s">
        <v>779</v>
      </c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7"/>
      <c r="N1" s="518"/>
    </row>
    <row r="2" spans="2:14" ht="19.5" thickTop="1"/>
    <row r="3" spans="2:14">
      <c r="B3" s="156" t="s">
        <v>778</v>
      </c>
    </row>
    <row r="4" spans="2:14">
      <c r="B4" s="658" t="s">
        <v>106</v>
      </c>
      <c r="C4" s="658"/>
      <c r="D4" s="658"/>
      <c r="E4" s="658"/>
      <c r="F4" s="658" t="s">
        <v>777</v>
      </c>
      <c r="G4" s="658"/>
      <c r="H4" s="658"/>
      <c r="I4" s="658" t="s">
        <v>776</v>
      </c>
      <c r="J4" s="658"/>
      <c r="K4" s="658"/>
      <c r="L4" s="658" t="s">
        <v>775</v>
      </c>
      <c r="M4" s="658"/>
      <c r="N4" s="658"/>
    </row>
    <row r="5" spans="2:14" s="365" customFormat="1" ht="31.5" customHeight="1">
      <c r="B5" s="658"/>
      <c r="C5" s="658"/>
      <c r="D5" s="658"/>
      <c r="E5" s="658"/>
      <c r="F5" s="373" t="s">
        <v>774</v>
      </c>
      <c r="G5" s="373" t="s">
        <v>773</v>
      </c>
      <c r="H5" s="487" t="s">
        <v>772</v>
      </c>
      <c r="I5" s="373" t="s">
        <v>774</v>
      </c>
      <c r="J5" s="373" t="s">
        <v>773</v>
      </c>
      <c r="K5" s="487" t="s">
        <v>772</v>
      </c>
      <c r="L5" s="373" t="s">
        <v>774</v>
      </c>
      <c r="M5" s="373" t="s">
        <v>773</v>
      </c>
      <c r="N5" s="487" t="s">
        <v>772</v>
      </c>
    </row>
    <row r="6" spans="2:14" s="365" customFormat="1" ht="13.5" customHeight="1">
      <c r="B6" s="589" t="s">
        <v>352</v>
      </c>
      <c r="C6" s="590"/>
      <c r="D6" s="352"/>
      <c r="E6" s="261"/>
      <c r="F6" s="488"/>
      <c r="G6" s="488"/>
      <c r="H6" s="519"/>
      <c r="I6" s="488"/>
      <c r="J6" s="488"/>
      <c r="K6" s="519"/>
      <c r="L6" s="488"/>
      <c r="M6" s="488"/>
      <c r="N6" s="519"/>
    </row>
    <row r="7" spans="2:14">
      <c r="B7" s="364" t="s">
        <v>411</v>
      </c>
      <c r="C7" s="365">
        <v>60</v>
      </c>
      <c r="D7" s="365" t="s">
        <v>770</v>
      </c>
      <c r="E7" s="370">
        <v>1985</v>
      </c>
      <c r="F7" s="265">
        <v>712</v>
      </c>
      <c r="G7" s="265">
        <v>2075</v>
      </c>
      <c r="H7" s="265">
        <v>33925</v>
      </c>
      <c r="I7" s="265">
        <v>76</v>
      </c>
      <c r="J7" s="266">
        <v>303</v>
      </c>
      <c r="K7" s="266">
        <v>10891</v>
      </c>
      <c r="L7" s="265">
        <v>636</v>
      </c>
      <c r="M7" s="266">
        <v>1332</v>
      </c>
      <c r="N7" s="266">
        <v>16724</v>
      </c>
    </row>
    <row r="8" spans="2:14">
      <c r="B8" s="364"/>
      <c r="C8" s="365">
        <v>63</v>
      </c>
      <c r="D8" s="365" t="s">
        <v>405</v>
      </c>
      <c r="E8" s="370">
        <v>1988</v>
      </c>
      <c r="F8" s="265">
        <v>690</v>
      </c>
      <c r="G8" s="265">
        <v>2102</v>
      </c>
      <c r="H8" s="265">
        <v>34253</v>
      </c>
      <c r="I8" s="265">
        <v>90</v>
      </c>
      <c r="J8" s="265">
        <v>351</v>
      </c>
      <c r="K8" s="265">
        <v>10468</v>
      </c>
      <c r="L8" s="265">
        <v>600</v>
      </c>
      <c r="M8" s="520">
        <v>1751</v>
      </c>
      <c r="N8" s="520">
        <v>23785</v>
      </c>
    </row>
    <row r="9" spans="2:14">
      <c r="B9" s="364" t="s">
        <v>87</v>
      </c>
      <c r="C9" s="365">
        <v>3</v>
      </c>
      <c r="D9" s="365" t="s">
        <v>367</v>
      </c>
      <c r="E9" s="370">
        <v>1991</v>
      </c>
      <c r="F9" s="264">
        <v>663</v>
      </c>
      <c r="G9" s="264">
        <v>2069</v>
      </c>
      <c r="H9" s="264">
        <v>40490</v>
      </c>
      <c r="I9" s="264">
        <v>80</v>
      </c>
      <c r="J9" s="264">
        <v>320</v>
      </c>
      <c r="K9" s="264">
        <v>12452</v>
      </c>
      <c r="L9" s="264">
        <v>583</v>
      </c>
      <c r="M9" s="520">
        <v>1749</v>
      </c>
      <c r="N9" s="520">
        <v>28038</v>
      </c>
    </row>
    <row r="10" spans="2:14">
      <c r="B10" s="364"/>
      <c r="C10" s="365">
        <v>6</v>
      </c>
      <c r="D10" s="365" t="s">
        <v>367</v>
      </c>
      <c r="E10" s="370">
        <v>1994</v>
      </c>
      <c r="F10" s="263">
        <v>590</v>
      </c>
      <c r="G10" s="263">
        <v>2039</v>
      </c>
      <c r="H10" s="263">
        <v>43807</v>
      </c>
      <c r="I10" s="263">
        <v>71</v>
      </c>
      <c r="J10" s="262">
        <v>356</v>
      </c>
      <c r="K10" s="262">
        <v>16771</v>
      </c>
      <c r="L10" s="263">
        <v>519</v>
      </c>
      <c r="M10" s="262">
        <v>1503</v>
      </c>
      <c r="N10" s="262">
        <v>24604</v>
      </c>
    </row>
    <row r="11" spans="2:14">
      <c r="B11" s="364"/>
      <c r="C11" s="365">
        <v>9</v>
      </c>
      <c r="D11" s="365" t="s">
        <v>405</v>
      </c>
      <c r="E11" s="370">
        <v>1997</v>
      </c>
      <c r="F11" s="520">
        <v>543</v>
      </c>
      <c r="G11" s="520">
        <v>1975</v>
      </c>
      <c r="H11" s="520">
        <v>41966</v>
      </c>
      <c r="I11" s="520">
        <v>62</v>
      </c>
      <c r="J11" s="520">
        <v>315</v>
      </c>
      <c r="K11" s="520">
        <v>13977</v>
      </c>
      <c r="L11" s="520">
        <v>481</v>
      </c>
      <c r="M11" s="520">
        <v>1660</v>
      </c>
      <c r="N11" s="520">
        <v>27989</v>
      </c>
    </row>
    <row r="12" spans="2:14">
      <c r="B12" s="364"/>
      <c r="C12" s="365">
        <v>11</v>
      </c>
      <c r="D12" s="365" t="s">
        <v>367</v>
      </c>
      <c r="E12" s="370">
        <v>1999</v>
      </c>
      <c r="F12" s="520">
        <v>565</v>
      </c>
      <c r="G12" s="520">
        <v>2031</v>
      </c>
      <c r="H12" s="520">
        <v>42662</v>
      </c>
      <c r="I12" s="520">
        <v>71</v>
      </c>
      <c r="J12" s="520">
        <v>317</v>
      </c>
      <c r="K12" s="520">
        <v>12402</v>
      </c>
      <c r="L12" s="520">
        <v>494</v>
      </c>
      <c r="M12" s="520">
        <v>1714</v>
      </c>
      <c r="N12" s="520">
        <v>30260</v>
      </c>
    </row>
    <row r="13" spans="2:14">
      <c r="B13" s="364"/>
      <c r="C13" s="365">
        <v>14</v>
      </c>
      <c r="D13" s="365" t="s">
        <v>405</v>
      </c>
      <c r="E13" s="370">
        <v>2002</v>
      </c>
      <c r="F13" s="520">
        <v>504</v>
      </c>
      <c r="G13" s="520">
        <v>2037</v>
      </c>
      <c r="H13" s="520">
        <v>39028</v>
      </c>
      <c r="I13" s="520">
        <v>61</v>
      </c>
      <c r="J13" s="520">
        <v>323</v>
      </c>
      <c r="K13" s="520">
        <v>11666</v>
      </c>
      <c r="L13" s="520">
        <v>443</v>
      </c>
      <c r="M13" s="520">
        <v>1714</v>
      </c>
      <c r="N13" s="520">
        <v>27362</v>
      </c>
    </row>
    <row r="14" spans="2:14">
      <c r="B14" s="364"/>
      <c r="C14" s="365">
        <v>16</v>
      </c>
      <c r="D14" s="365" t="s">
        <v>405</v>
      </c>
      <c r="E14" s="370">
        <v>2004</v>
      </c>
      <c r="F14" s="520">
        <v>450</v>
      </c>
      <c r="G14" s="520">
        <v>1824</v>
      </c>
      <c r="H14" s="520">
        <v>35360</v>
      </c>
      <c r="I14" s="520">
        <v>59</v>
      </c>
      <c r="J14" s="520">
        <v>253</v>
      </c>
      <c r="K14" s="520">
        <v>8815</v>
      </c>
      <c r="L14" s="520">
        <v>391</v>
      </c>
      <c r="M14" s="520">
        <v>1571</v>
      </c>
      <c r="N14" s="520">
        <v>24632</v>
      </c>
    </row>
    <row r="15" spans="2:14">
      <c r="B15" s="364"/>
      <c r="C15" s="365">
        <v>19</v>
      </c>
      <c r="D15" s="365" t="s">
        <v>405</v>
      </c>
      <c r="E15" s="370">
        <v>2007</v>
      </c>
      <c r="F15" s="520">
        <v>402</v>
      </c>
      <c r="G15" s="520">
        <v>1722</v>
      </c>
      <c r="H15" s="520">
        <v>31983</v>
      </c>
      <c r="I15" s="520">
        <v>46</v>
      </c>
      <c r="J15" s="520">
        <v>199</v>
      </c>
      <c r="K15" s="520">
        <v>6099</v>
      </c>
      <c r="L15" s="520">
        <v>356</v>
      </c>
      <c r="M15" s="520">
        <v>1523</v>
      </c>
      <c r="N15" s="520">
        <v>25884</v>
      </c>
    </row>
    <row r="16" spans="2:14">
      <c r="B16" s="364"/>
      <c r="C16" s="365">
        <v>24</v>
      </c>
      <c r="D16" s="365" t="s">
        <v>402</v>
      </c>
      <c r="E16" s="370">
        <v>2012</v>
      </c>
      <c r="F16" s="520">
        <v>317</v>
      </c>
      <c r="G16" s="520">
        <v>1320</v>
      </c>
      <c r="H16" s="520">
        <v>24277</v>
      </c>
      <c r="I16" s="520">
        <v>34</v>
      </c>
      <c r="J16" s="520">
        <v>159</v>
      </c>
      <c r="K16" s="520">
        <v>5245</v>
      </c>
      <c r="L16" s="520">
        <v>283</v>
      </c>
      <c r="M16" s="520">
        <v>1161</v>
      </c>
      <c r="N16" s="520">
        <v>19032</v>
      </c>
    </row>
    <row r="17" spans="2:14">
      <c r="B17" s="364"/>
      <c r="C17" s="365">
        <v>26</v>
      </c>
      <c r="D17" s="365" t="s">
        <v>365</v>
      </c>
      <c r="E17" s="370">
        <v>2014</v>
      </c>
      <c r="F17" s="520">
        <v>294</v>
      </c>
      <c r="G17" s="520">
        <v>1383</v>
      </c>
      <c r="H17" s="520">
        <v>24598</v>
      </c>
      <c r="I17" s="520">
        <v>32</v>
      </c>
      <c r="J17" s="520">
        <v>152</v>
      </c>
      <c r="K17" s="520">
        <v>4230</v>
      </c>
      <c r="L17" s="520">
        <v>262</v>
      </c>
      <c r="M17" s="520">
        <v>1231</v>
      </c>
      <c r="N17" s="520">
        <v>20368</v>
      </c>
    </row>
    <row r="18" spans="2:14">
      <c r="B18" s="364"/>
      <c r="C18" s="365">
        <v>28</v>
      </c>
      <c r="D18" s="365" t="s">
        <v>405</v>
      </c>
      <c r="E18" s="370">
        <v>2016</v>
      </c>
      <c r="F18" s="520">
        <v>301</v>
      </c>
      <c r="G18" s="520">
        <v>1482</v>
      </c>
      <c r="H18" s="520">
        <v>31074</v>
      </c>
      <c r="I18" s="520">
        <v>40</v>
      </c>
      <c r="J18" s="520">
        <v>230</v>
      </c>
      <c r="K18" s="520">
        <v>9363</v>
      </c>
      <c r="L18" s="520">
        <v>261</v>
      </c>
      <c r="M18" s="520">
        <v>1252</v>
      </c>
      <c r="N18" s="520">
        <v>21711</v>
      </c>
    </row>
    <row r="19" spans="2:14">
      <c r="B19" s="364" t="s">
        <v>86</v>
      </c>
      <c r="C19" s="365">
        <v>3</v>
      </c>
      <c r="D19" s="365" t="s">
        <v>771</v>
      </c>
      <c r="E19" s="370">
        <v>2021</v>
      </c>
      <c r="F19" s="520">
        <v>261</v>
      </c>
      <c r="G19" s="520">
        <v>1458</v>
      </c>
      <c r="H19" s="520">
        <v>26916</v>
      </c>
      <c r="I19" s="520">
        <v>42</v>
      </c>
      <c r="J19" s="520">
        <v>241</v>
      </c>
      <c r="K19" s="520">
        <v>6868</v>
      </c>
      <c r="L19" s="520">
        <v>219</v>
      </c>
      <c r="M19" s="520">
        <v>1217</v>
      </c>
      <c r="N19" s="520">
        <v>20048</v>
      </c>
    </row>
    <row r="20" spans="2:14">
      <c r="B20" s="364"/>
      <c r="C20" s="365"/>
      <c r="D20" s="365"/>
      <c r="E20" s="370"/>
      <c r="F20" s="520"/>
      <c r="G20" s="520"/>
      <c r="H20" s="520"/>
      <c r="I20" s="520"/>
      <c r="J20" s="520"/>
      <c r="K20" s="520"/>
      <c r="L20" s="520"/>
      <c r="M20" s="520"/>
      <c r="N20" s="520"/>
    </row>
    <row r="21" spans="2:14">
      <c r="B21" s="589" t="s">
        <v>351</v>
      </c>
      <c r="C21" s="590"/>
      <c r="D21" s="352"/>
      <c r="E21" s="261"/>
      <c r="F21" s="521"/>
      <c r="G21" s="521"/>
      <c r="H21" s="521"/>
      <c r="I21" s="521"/>
      <c r="J21" s="521"/>
      <c r="K21" s="521"/>
      <c r="L21" s="521"/>
      <c r="M21" s="521"/>
      <c r="N21" s="521"/>
    </row>
    <row r="22" spans="2:14">
      <c r="B22" s="364" t="s">
        <v>411</v>
      </c>
      <c r="C22" s="365">
        <v>60</v>
      </c>
      <c r="D22" s="365" t="s">
        <v>770</v>
      </c>
      <c r="E22" s="370">
        <v>1985</v>
      </c>
      <c r="F22" s="520">
        <v>15715</v>
      </c>
      <c r="G22" s="520">
        <v>64163</v>
      </c>
      <c r="H22" s="520">
        <v>1624064</v>
      </c>
      <c r="I22" s="520">
        <v>2315</v>
      </c>
      <c r="J22" s="520">
        <v>18090</v>
      </c>
      <c r="K22" s="520">
        <v>995419</v>
      </c>
      <c r="L22" s="520">
        <v>13400</v>
      </c>
      <c r="M22" s="520">
        <v>46073</v>
      </c>
      <c r="N22" s="520">
        <v>628646</v>
      </c>
    </row>
    <row r="23" spans="2:14">
      <c r="B23" s="364"/>
      <c r="C23" s="365">
        <v>63</v>
      </c>
      <c r="D23" s="365" t="s">
        <v>405</v>
      </c>
      <c r="E23" s="370">
        <v>1988</v>
      </c>
      <c r="F23" s="520">
        <v>15746</v>
      </c>
      <c r="G23" s="520">
        <v>66779</v>
      </c>
      <c r="H23" s="520">
        <v>1735214</v>
      </c>
      <c r="I23" s="520">
        <v>2486</v>
      </c>
      <c r="J23" s="520">
        <v>18781</v>
      </c>
      <c r="K23" s="520">
        <v>1048665</v>
      </c>
      <c r="L23" s="520">
        <v>15263</v>
      </c>
      <c r="M23" s="520">
        <v>47998</v>
      </c>
      <c r="N23" s="520">
        <v>687150</v>
      </c>
    </row>
    <row r="24" spans="2:14">
      <c r="B24" s="364" t="s">
        <v>87</v>
      </c>
      <c r="C24" s="365">
        <v>3</v>
      </c>
      <c r="D24" s="365" t="s">
        <v>367</v>
      </c>
      <c r="E24" s="370">
        <v>1991</v>
      </c>
      <c r="F24" s="520">
        <v>15823</v>
      </c>
      <c r="G24" s="520">
        <v>68069</v>
      </c>
      <c r="H24" s="520">
        <v>1945218</v>
      </c>
      <c r="I24" s="520">
        <v>2727</v>
      </c>
      <c r="J24" s="520">
        <v>20598</v>
      </c>
      <c r="K24" s="520">
        <v>1175575</v>
      </c>
      <c r="L24" s="520">
        <v>13096</v>
      </c>
      <c r="M24" s="520">
        <v>47471</v>
      </c>
      <c r="N24" s="520">
        <v>769643</v>
      </c>
    </row>
    <row r="25" spans="2:14">
      <c r="B25" s="364"/>
      <c r="C25" s="365">
        <v>6</v>
      </c>
      <c r="D25" s="365" t="s">
        <v>367</v>
      </c>
      <c r="E25" s="370">
        <v>1994</v>
      </c>
      <c r="F25" s="520">
        <v>14344</v>
      </c>
      <c r="G25" s="520">
        <v>67380</v>
      </c>
      <c r="H25" s="520">
        <v>1872463.86</v>
      </c>
      <c r="I25" s="520">
        <v>2326</v>
      </c>
      <c r="J25" s="520">
        <v>19212</v>
      </c>
      <c r="K25" s="520">
        <v>1078919.78</v>
      </c>
      <c r="L25" s="520">
        <v>12018</v>
      </c>
      <c r="M25" s="520">
        <v>48168</v>
      </c>
      <c r="N25" s="520">
        <v>793544</v>
      </c>
    </row>
    <row r="26" spans="2:14">
      <c r="B26" s="364"/>
      <c r="C26" s="365">
        <v>9</v>
      </c>
      <c r="D26" s="365" t="s">
        <v>405</v>
      </c>
      <c r="E26" s="370">
        <v>1997</v>
      </c>
      <c r="F26" s="520">
        <v>13612</v>
      </c>
      <c r="G26" s="520">
        <v>65581</v>
      </c>
      <c r="H26" s="520">
        <v>2018762</v>
      </c>
      <c r="I26" s="520">
        <v>2281</v>
      </c>
      <c r="J26" s="520">
        <v>18545</v>
      </c>
      <c r="K26" s="520">
        <v>1184369</v>
      </c>
      <c r="L26" s="520">
        <v>11331</v>
      </c>
      <c r="M26" s="520">
        <v>47036</v>
      </c>
      <c r="N26" s="520">
        <v>834393</v>
      </c>
    </row>
    <row r="27" spans="2:14">
      <c r="B27" s="364"/>
      <c r="C27" s="365">
        <v>11</v>
      </c>
      <c r="D27" s="365" t="s">
        <v>367</v>
      </c>
      <c r="E27" s="370">
        <v>1999</v>
      </c>
      <c r="F27" s="520">
        <v>13993</v>
      </c>
      <c r="G27" s="520">
        <v>69388</v>
      </c>
      <c r="H27" s="520">
        <v>1869131</v>
      </c>
      <c r="I27" s="520">
        <v>2413</v>
      </c>
      <c r="J27" s="520">
        <v>19051</v>
      </c>
      <c r="K27" s="520">
        <v>1022784</v>
      </c>
      <c r="L27" s="520">
        <v>11580</v>
      </c>
      <c r="M27" s="520">
        <v>50337</v>
      </c>
      <c r="N27" s="520">
        <v>846347</v>
      </c>
    </row>
    <row r="28" spans="2:14">
      <c r="B28" s="364"/>
      <c r="C28" s="365">
        <v>14</v>
      </c>
      <c r="D28" s="365" t="s">
        <v>405</v>
      </c>
      <c r="E28" s="370">
        <v>2002</v>
      </c>
      <c r="F28" s="520">
        <v>12940</v>
      </c>
      <c r="G28" s="520">
        <v>68204</v>
      </c>
      <c r="H28" s="520">
        <v>1705491</v>
      </c>
      <c r="I28" s="520">
        <v>2247</v>
      </c>
      <c r="J28" s="520">
        <v>17658</v>
      </c>
      <c r="K28" s="520">
        <v>894123</v>
      </c>
      <c r="L28" s="520">
        <v>10693</v>
      </c>
      <c r="M28" s="520">
        <v>50546</v>
      </c>
      <c r="N28" s="520">
        <v>811368</v>
      </c>
    </row>
    <row r="29" spans="2:14">
      <c r="B29" s="364"/>
      <c r="C29" s="365">
        <v>16</v>
      </c>
      <c r="D29" s="365" t="s">
        <v>405</v>
      </c>
      <c r="E29" s="370">
        <v>2004</v>
      </c>
      <c r="F29" s="520">
        <v>12087</v>
      </c>
      <c r="G29" s="520">
        <v>64344</v>
      </c>
      <c r="H29" s="520">
        <v>1642950</v>
      </c>
      <c r="I29" s="520">
        <v>2160</v>
      </c>
      <c r="J29" s="520">
        <v>16669</v>
      </c>
      <c r="K29" s="520">
        <v>854195</v>
      </c>
      <c r="L29" s="520">
        <v>9927</v>
      </c>
      <c r="M29" s="520">
        <v>47675</v>
      </c>
      <c r="N29" s="520">
        <v>788755</v>
      </c>
    </row>
    <row r="30" spans="2:14">
      <c r="B30" s="364"/>
      <c r="C30" s="365">
        <v>19</v>
      </c>
      <c r="D30" s="366" t="s">
        <v>405</v>
      </c>
      <c r="E30" s="370">
        <v>2007</v>
      </c>
      <c r="F30" s="520">
        <v>10782</v>
      </c>
      <c r="G30" s="520">
        <v>59793</v>
      </c>
      <c r="H30" s="520">
        <v>1421377</v>
      </c>
      <c r="I30" s="520">
        <v>1830</v>
      </c>
      <c r="J30" s="520">
        <v>14165</v>
      </c>
      <c r="K30" s="520">
        <v>689624</v>
      </c>
      <c r="L30" s="520">
        <v>8952</v>
      </c>
      <c r="M30" s="520">
        <v>45628</v>
      </c>
      <c r="N30" s="520">
        <v>731753</v>
      </c>
    </row>
    <row r="31" spans="2:14">
      <c r="B31" s="364"/>
      <c r="C31" s="365">
        <v>24</v>
      </c>
      <c r="D31" s="366" t="s">
        <v>402</v>
      </c>
      <c r="E31" s="370">
        <v>2012</v>
      </c>
      <c r="F31" s="520">
        <v>8323</v>
      </c>
      <c r="G31" s="520">
        <v>45270</v>
      </c>
      <c r="H31" s="520">
        <v>1158196</v>
      </c>
      <c r="I31" s="520">
        <v>1514</v>
      </c>
      <c r="J31" s="520">
        <v>10544</v>
      </c>
      <c r="K31" s="520">
        <v>533519</v>
      </c>
      <c r="L31" s="520">
        <v>6809</v>
      </c>
      <c r="M31" s="520">
        <v>34726</v>
      </c>
      <c r="N31" s="520">
        <v>624677</v>
      </c>
    </row>
    <row r="32" spans="2:14">
      <c r="B32" s="364"/>
      <c r="C32" s="365">
        <v>26</v>
      </c>
      <c r="D32" s="366" t="s">
        <v>365</v>
      </c>
      <c r="E32" s="370">
        <v>2014</v>
      </c>
      <c r="F32" s="520">
        <v>8212</v>
      </c>
      <c r="G32" s="520">
        <v>48217</v>
      </c>
      <c r="H32" s="520">
        <v>1381681</v>
      </c>
      <c r="I32" s="520">
        <v>1591</v>
      </c>
      <c r="J32" s="520">
        <v>11560</v>
      </c>
      <c r="K32" s="520">
        <v>712645</v>
      </c>
      <c r="L32" s="520">
        <v>6621</v>
      </c>
      <c r="M32" s="520">
        <v>36657</v>
      </c>
      <c r="N32" s="520">
        <v>669036</v>
      </c>
    </row>
    <row r="33" spans="2:14">
      <c r="B33" s="364"/>
      <c r="C33" s="365">
        <v>28</v>
      </c>
      <c r="D33" s="366" t="s">
        <v>405</v>
      </c>
      <c r="E33" s="370">
        <v>2016</v>
      </c>
      <c r="F33" s="520">
        <v>7960</v>
      </c>
      <c r="G33" s="520">
        <v>48462</v>
      </c>
      <c r="H33" s="520">
        <v>1417884</v>
      </c>
      <c r="I33" s="520">
        <v>1590</v>
      </c>
      <c r="J33" s="520">
        <v>11790</v>
      </c>
      <c r="K33" s="520">
        <v>742391</v>
      </c>
      <c r="L33" s="520">
        <v>6370</v>
      </c>
      <c r="M33" s="520">
        <v>36672</v>
      </c>
      <c r="N33" s="520">
        <v>675493</v>
      </c>
    </row>
    <row r="34" spans="2:14">
      <c r="B34" s="364" t="s">
        <v>86</v>
      </c>
      <c r="C34" s="365">
        <v>3</v>
      </c>
      <c r="D34" s="366" t="s">
        <v>405</v>
      </c>
      <c r="E34" s="370">
        <v>2021</v>
      </c>
      <c r="F34" s="520">
        <v>7129</v>
      </c>
      <c r="G34" s="520">
        <v>47619</v>
      </c>
      <c r="H34" s="520">
        <v>1357602</v>
      </c>
      <c r="I34" s="520">
        <v>1481</v>
      </c>
      <c r="J34" s="520">
        <v>11363</v>
      </c>
      <c r="K34" s="520">
        <v>722283</v>
      </c>
      <c r="L34" s="520">
        <v>5648</v>
      </c>
      <c r="M34" s="520">
        <v>36256</v>
      </c>
      <c r="N34" s="520">
        <v>635319</v>
      </c>
    </row>
    <row r="35" spans="2:14">
      <c r="B35" s="367"/>
      <c r="C35" s="368"/>
      <c r="D35" s="369"/>
      <c r="E35" s="371"/>
      <c r="F35" s="522"/>
      <c r="G35" s="522"/>
      <c r="H35" s="522"/>
      <c r="I35" s="522"/>
      <c r="J35" s="522"/>
      <c r="K35" s="522"/>
      <c r="L35" s="522"/>
      <c r="M35" s="522"/>
      <c r="N35" s="522"/>
    </row>
    <row r="37" spans="2:14">
      <c r="B37" s="156" t="s">
        <v>701</v>
      </c>
      <c r="C37" s="157" t="s">
        <v>769</v>
      </c>
      <c r="D37" s="157"/>
    </row>
    <row r="38" spans="2:14">
      <c r="C38" s="157" t="s">
        <v>768</v>
      </c>
      <c r="D38" s="157"/>
    </row>
    <row r="39" spans="2:14">
      <c r="C39" s="157" t="s">
        <v>767</v>
      </c>
      <c r="D39" s="157"/>
    </row>
    <row r="40" spans="2:14">
      <c r="C40" s="157" t="s">
        <v>766</v>
      </c>
      <c r="D40" s="157"/>
    </row>
    <row r="41" spans="2:14">
      <c r="C41" s="157" t="s">
        <v>765</v>
      </c>
      <c r="D41" s="157"/>
    </row>
    <row r="42" spans="2:14">
      <c r="C42" s="157" t="s">
        <v>764</v>
      </c>
      <c r="D42" s="157"/>
    </row>
    <row r="43" spans="2:14">
      <c r="C43" s="157"/>
      <c r="D43" s="157"/>
    </row>
    <row r="44" spans="2:14">
      <c r="B44" s="156" t="s">
        <v>763</v>
      </c>
    </row>
    <row r="45" spans="2:14">
      <c r="B45" s="156" t="s">
        <v>762</v>
      </c>
    </row>
  </sheetData>
  <mergeCells count="6">
    <mergeCell ref="L4:N4"/>
    <mergeCell ref="B4:E5"/>
    <mergeCell ref="B21:C21"/>
    <mergeCell ref="B6:C6"/>
    <mergeCell ref="F4:H4"/>
    <mergeCell ref="I4:K4"/>
  </mergeCells>
  <phoneticPr fontId="9"/>
  <pageMargins left="0.59055118110236227" right="0.59055118110236227" top="0.59055118110236227" bottom="0.59055118110236227" header="0.31496062992125984" footer="0.31496062992125984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179D1-5D45-407A-A3F1-21B08AD02F28}">
  <sheetPr>
    <pageSetUpPr fitToPage="1"/>
  </sheetPr>
  <dimension ref="A1:Y368"/>
  <sheetViews>
    <sheetView zoomScale="80" zoomScaleNormal="80" workbookViewId="0">
      <pane xSplit="5" ySplit="5" topLeftCell="F6" activePane="bottomRight" state="frozen"/>
      <selection pane="topRight" activeCell="F1" sqref="F1"/>
      <selection pane="bottomLeft" activeCell="A6" sqref="A6"/>
      <selection pane="bottomRight"/>
    </sheetView>
  </sheetViews>
  <sheetFormatPr defaultRowHeight="18.75"/>
  <cols>
    <col min="2" max="2" width="5.625" style="379" customWidth="1"/>
    <col min="3" max="4" width="5.625" customWidth="1"/>
    <col min="5" max="5" width="7.25" customWidth="1"/>
    <col min="6" max="20" width="13.625" customWidth="1"/>
    <col min="21" max="21" width="10.875" hidden="1" customWidth="1"/>
    <col min="22" max="24" width="13.625" customWidth="1"/>
  </cols>
  <sheetData>
    <row r="1" spans="2:24" ht="39.950000000000003" customHeight="1" thickBot="1">
      <c r="B1" s="275" t="s">
        <v>813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7"/>
    </row>
    <row r="2" spans="2:24" ht="19.5" thickTop="1"/>
    <row r="3" spans="2:24">
      <c r="C3" t="s">
        <v>693</v>
      </c>
    </row>
    <row r="4" spans="2:24" ht="13.5" customHeight="1">
      <c r="B4" s="587" t="s">
        <v>106</v>
      </c>
      <c r="C4" s="587"/>
      <c r="D4" s="587"/>
      <c r="E4" s="587"/>
      <c r="F4" s="588" t="s">
        <v>578</v>
      </c>
      <c r="G4" s="588" t="s">
        <v>812</v>
      </c>
      <c r="H4" s="588" t="s">
        <v>811</v>
      </c>
      <c r="I4" s="588" t="s">
        <v>810</v>
      </c>
      <c r="J4" s="680" t="s">
        <v>809</v>
      </c>
      <c r="K4" s="667"/>
      <c r="L4" s="587"/>
      <c r="M4" s="587"/>
      <c r="N4" s="587"/>
      <c r="O4" s="587"/>
      <c r="P4" s="588" t="s">
        <v>808</v>
      </c>
      <c r="Q4" s="588" t="s">
        <v>807</v>
      </c>
      <c r="R4" s="588" t="s">
        <v>806</v>
      </c>
      <c r="S4" s="588" t="s">
        <v>805</v>
      </c>
      <c r="T4" s="588" t="s">
        <v>804</v>
      </c>
      <c r="U4" s="678" t="s">
        <v>803</v>
      </c>
      <c r="V4" s="678" t="s">
        <v>802</v>
      </c>
      <c r="W4" s="678" t="s">
        <v>801</v>
      </c>
      <c r="X4" s="587" t="s">
        <v>800</v>
      </c>
    </row>
    <row r="5" spans="2:24" ht="30" customHeight="1">
      <c r="B5" s="587"/>
      <c r="C5" s="587"/>
      <c r="D5" s="587"/>
      <c r="E5" s="587"/>
      <c r="F5" s="588"/>
      <c r="G5" s="588"/>
      <c r="H5" s="588"/>
      <c r="I5" s="588"/>
      <c r="J5" s="588"/>
      <c r="K5" s="353" t="s">
        <v>799</v>
      </c>
      <c r="L5" s="353" t="s">
        <v>798</v>
      </c>
      <c r="M5" s="353" t="s">
        <v>797</v>
      </c>
      <c r="N5" s="349" t="s">
        <v>796</v>
      </c>
      <c r="O5" s="349" t="s">
        <v>795</v>
      </c>
      <c r="P5" s="588"/>
      <c r="Q5" s="588"/>
      <c r="R5" s="588"/>
      <c r="S5" s="588"/>
      <c r="T5" s="588"/>
      <c r="U5" s="679"/>
      <c r="V5" s="679"/>
      <c r="W5" s="679"/>
      <c r="X5" s="587"/>
    </row>
    <row r="6" spans="2:24" ht="18.75" customHeight="1">
      <c r="B6" s="375" t="s">
        <v>87</v>
      </c>
      <c r="C6" s="377">
        <v>6</v>
      </c>
      <c r="D6" s="374">
        <v>1994</v>
      </c>
      <c r="E6" s="374" t="s">
        <v>794</v>
      </c>
      <c r="F6" s="222">
        <v>10887</v>
      </c>
      <c r="G6" s="222" t="s">
        <v>188</v>
      </c>
      <c r="H6" s="222" t="s">
        <v>188</v>
      </c>
      <c r="I6" s="222" t="s">
        <v>188</v>
      </c>
      <c r="J6" s="222">
        <v>500</v>
      </c>
      <c r="K6" s="222" t="s">
        <v>441</v>
      </c>
      <c r="L6" s="222" t="s">
        <v>441</v>
      </c>
      <c r="M6" s="222" t="s">
        <v>441</v>
      </c>
      <c r="N6" s="222" t="s">
        <v>441</v>
      </c>
      <c r="O6" s="222" t="s">
        <v>441</v>
      </c>
      <c r="P6" s="222">
        <v>10387</v>
      </c>
      <c r="Q6" s="222" t="s">
        <v>188</v>
      </c>
      <c r="R6" s="222" t="s">
        <v>188</v>
      </c>
      <c r="S6" s="222" t="s">
        <v>412</v>
      </c>
      <c r="T6" s="222" t="s">
        <v>412</v>
      </c>
      <c r="U6" s="222" t="s">
        <v>188</v>
      </c>
      <c r="V6" s="222" t="s">
        <v>188</v>
      </c>
      <c r="W6" s="222" t="s">
        <v>412</v>
      </c>
      <c r="X6" s="223">
        <v>1722100</v>
      </c>
    </row>
    <row r="7" spans="2:24" ht="18.75" customHeight="1">
      <c r="B7" s="378"/>
      <c r="C7" s="380"/>
      <c r="D7" s="86"/>
      <c r="E7" s="86" t="s">
        <v>793</v>
      </c>
      <c r="F7" s="220">
        <v>7719</v>
      </c>
      <c r="G7" s="220" t="s">
        <v>188</v>
      </c>
      <c r="H7" s="220" t="s">
        <v>188</v>
      </c>
      <c r="I7" s="220" t="s">
        <v>188</v>
      </c>
      <c r="J7" s="220">
        <v>500</v>
      </c>
      <c r="K7" s="220" t="s">
        <v>441</v>
      </c>
      <c r="L7" s="220" t="s">
        <v>441</v>
      </c>
      <c r="M7" s="220" t="s">
        <v>441</v>
      </c>
      <c r="N7" s="220" t="s">
        <v>441</v>
      </c>
      <c r="O7" s="220" t="s">
        <v>441</v>
      </c>
      <c r="P7" s="220">
        <v>7219</v>
      </c>
      <c r="Q7" s="220" t="s">
        <v>188</v>
      </c>
      <c r="R7" s="220" t="s">
        <v>188</v>
      </c>
      <c r="S7" s="220" t="s">
        <v>412</v>
      </c>
      <c r="T7" s="220" t="s">
        <v>412</v>
      </c>
      <c r="U7" s="220" t="s">
        <v>188</v>
      </c>
      <c r="V7" s="220" t="s">
        <v>188</v>
      </c>
      <c r="W7" s="220" t="s">
        <v>412</v>
      </c>
      <c r="X7" s="221">
        <v>872892</v>
      </c>
    </row>
    <row r="8" spans="2:24" ht="18.75" customHeight="1">
      <c r="B8" s="378"/>
      <c r="C8" s="380"/>
      <c r="D8" s="86"/>
      <c r="E8" s="86" t="s">
        <v>792</v>
      </c>
      <c r="F8" s="220">
        <v>9559</v>
      </c>
      <c r="G8" s="220">
        <v>118</v>
      </c>
      <c r="H8" s="220" t="s">
        <v>188</v>
      </c>
      <c r="I8" s="220" t="s">
        <v>188</v>
      </c>
      <c r="J8" s="220">
        <v>550</v>
      </c>
      <c r="K8" s="220" t="s">
        <v>441</v>
      </c>
      <c r="L8" s="220" t="s">
        <v>441</v>
      </c>
      <c r="M8" s="220" t="s">
        <v>441</v>
      </c>
      <c r="N8" s="220" t="s">
        <v>441</v>
      </c>
      <c r="O8" s="220" t="s">
        <v>441</v>
      </c>
      <c r="P8" s="220">
        <v>8891</v>
      </c>
      <c r="Q8" s="220" t="s">
        <v>188</v>
      </c>
      <c r="R8" s="220" t="s">
        <v>188</v>
      </c>
      <c r="S8" s="220" t="s">
        <v>412</v>
      </c>
      <c r="T8" s="220" t="s">
        <v>412</v>
      </c>
      <c r="U8" s="220" t="s">
        <v>188</v>
      </c>
      <c r="V8" s="220" t="s">
        <v>188</v>
      </c>
      <c r="W8" s="220" t="s">
        <v>412</v>
      </c>
      <c r="X8" s="221">
        <v>1151984</v>
      </c>
    </row>
    <row r="9" spans="2:24" ht="18.75" customHeight="1">
      <c r="B9" s="378"/>
      <c r="C9" s="380"/>
      <c r="D9" s="86"/>
      <c r="E9" s="86" t="s">
        <v>791</v>
      </c>
      <c r="F9" s="220">
        <v>10231</v>
      </c>
      <c r="G9" s="220">
        <v>450</v>
      </c>
      <c r="H9" s="220" t="s">
        <v>188</v>
      </c>
      <c r="I9" s="220" t="s">
        <v>188</v>
      </c>
      <c r="J9" s="220">
        <v>2000</v>
      </c>
      <c r="K9" s="220" t="s">
        <v>441</v>
      </c>
      <c r="L9" s="220" t="s">
        <v>441</v>
      </c>
      <c r="M9" s="220" t="s">
        <v>441</v>
      </c>
      <c r="N9" s="220" t="s">
        <v>441</v>
      </c>
      <c r="O9" s="220" t="s">
        <v>441</v>
      </c>
      <c r="P9" s="220">
        <v>7781</v>
      </c>
      <c r="Q9" s="220" t="s">
        <v>188</v>
      </c>
      <c r="R9" s="220" t="s">
        <v>188</v>
      </c>
      <c r="S9" s="220" t="s">
        <v>412</v>
      </c>
      <c r="T9" s="220" t="s">
        <v>412</v>
      </c>
      <c r="U9" s="220" t="s">
        <v>188</v>
      </c>
      <c r="V9" s="220" t="s">
        <v>188</v>
      </c>
      <c r="W9" s="220" t="s">
        <v>412</v>
      </c>
      <c r="X9" s="221">
        <v>1513965</v>
      </c>
    </row>
    <row r="10" spans="2:24" ht="18.75" customHeight="1">
      <c r="B10" s="378"/>
      <c r="C10" s="380"/>
      <c r="D10" s="86"/>
      <c r="E10" s="86" t="s">
        <v>790</v>
      </c>
      <c r="F10" s="220">
        <v>15603</v>
      </c>
      <c r="G10" s="220">
        <v>212</v>
      </c>
      <c r="H10" s="220" t="s">
        <v>188</v>
      </c>
      <c r="I10" s="220" t="s">
        <v>188</v>
      </c>
      <c r="J10" s="220">
        <v>5000</v>
      </c>
      <c r="K10" s="220" t="s">
        <v>441</v>
      </c>
      <c r="L10" s="220" t="s">
        <v>441</v>
      </c>
      <c r="M10" s="220" t="s">
        <v>441</v>
      </c>
      <c r="N10" s="220" t="s">
        <v>441</v>
      </c>
      <c r="O10" s="220" t="s">
        <v>441</v>
      </c>
      <c r="P10" s="220">
        <v>10391</v>
      </c>
      <c r="Q10" s="220" t="s">
        <v>188</v>
      </c>
      <c r="R10" s="220" t="s">
        <v>188</v>
      </c>
      <c r="S10" s="220" t="s">
        <v>412</v>
      </c>
      <c r="T10" s="220" t="s">
        <v>412</v>
      </c>
      <c r="U10" s="220" t="s">
        <v>188</v>
      </c>
      <c r="V10" s="220" t="s">
        <v>188</v>
      </c>
      <c r="W10" s="220" t="s">
        <v>412</v>
      </c>
      <c r="X10" s="221">
        <v>2291268</v>
      </c>
    </row>
    <row r="11" spans="2:24" ht="18.75" customHeight="1">
      <c r="B11" s="378"/>
      <c r="C11" s="380"/>
      <c r="D11" s="86"/>
      <c r="E11" s="86" t="s">
        <v>789</v>
      </c>
      <c r="F11" s="220">
        <v>13566</v>
      </c>
      <c r="G11" s="220">
        <v>178</v>
      </c>
      <c r="H11" s="220" t="s">
        <v>188</v>
      </c>
      <c r="I11" s="220" t="s">
        <v>188</v>
      </c>
      <c r="J11" s="220">
        <v>5500</v>
      </c>
      <c r="K11" s="220" t="s">
        <v>441</v>
      </c>
      <c r="L11" s="220" t="s">
        <v>441</v>
      </c>
      <c r="M11" s="220" t="s">
        <v>441</v>
      </c>
      <c r="N11" s="220" t="s">
        <v>441</v>
      </c>
      <c r="O11" s="220" t="s">
        <v>441</v>
      </c>
      <c r="P11" s="220">
        <v>7888</v>
      </c>
      <c r="Q11" s="220" t="s">
        <v>188</v>
      </c>
      <c r="R11" s="220" t="s">
        <v>188</v>
      </c>
      <c r="S11" s="220" t="s">
        <v>412</v>
      </c>
      <c r="T11" s="220" t="s">
        <v>412</v>
      </c>
      <c r="U11" s="220" t="s">
        <v>188</v>
      </c>
      <c r="V11" s="220" t="s">
        <v>188</v>
      </c>
      <c r="W11" s="220" t="s">
        <v>412</v>
      </c>
      <c r="X11" s="221">
        <v>1307051</v>
      </c>
    </row>
    <row r="12" spans="2:24" ht="18.75" customHeight="1">
      <c r="B12" s="378"/>
      <c r="C12" s="380"/>
      <c r="D12" s="86"/>
      <c r="E12" s="86" t="s">
        <v>788</v>
      </c>
      <c r="F12" s="220">
        <v>93248</v>
      </c>
      <c r="G12" s="220">
        <v>288</v>
      </c>
      <c r="H12" s="220" t="s">
        <v>188</v>
      </c>
      <c r="I12" s="220" t="s">
        <v>188</v>
      </c>
      <c r="J12" s="220">
        <v>84501</v>
      </c>
      <c r="K12" s="220" t="s">
        <v>441</v>
      </c>
      <c r="L12" s="220" t="s">
        <v>441</v>
      </c>
      <c r="M12" s="220" t="s">
        <v>441</v>
      </c>
      <c r="N12" s="220" t="s">
        <v>441</v>
      </c>
      <c r="O12" s="220" t="s">
        <v>441</v>
      </c>
      <c r="P12" s="220">
        <v>8459</v>
      </c>
      <c r="Q12" s="220" t="s">
        <v>188</v>
      </c>
      <c r="R12" s="220" t="s">
        <v>188</v>
      </c>
      <c r="S12" s="220" t="s">
        <v>412</v>
      </c>
      <c r="T12" s="220" t="s">
        <v>412</v>
      </c>
      <c r="U12" s="220" t="s">
        <v>188</v>
      </c>
      <c r="V12" s="220" t="s">
        <v>188</v>
      </c>
      <c r="W12" s="220" t="s">
        <v>412</v>
      </c>
      <c r="X12" s="221">
        <v>2378664</v>
      </c>
    </row>
    <row r="13" spans="2:24" ht="18.75" customHeight="1">
      <c r="B13" s="378"/>
      <c r="C13" s="380"/>
      <c r="D13" s="86"/>
      <c r="E13" s="86" t="s">
        <v>787</v>
      </c>
      <c r="F13" s="220">
        <v>89260</v>
      </c>
      <c r="G13" s="220">
        <v>235</v>
      </c>
      <c r="H13" s="220" t="s">
        <v>188</v>
      </c>
      <c r="I13" s="220" t="s">
        <v>188</v>
      </c>
      <c r="J13" s="220">
        <v>76699</v>
      </c>
      <c r="K13" s="220" t="s">
        <v>441</v>
      </c>
      <c r="L13" s="220" t="s">
        <v>441</v>
      </c>
      <c r="M13" s="220" t="s">
        <v>441</v>
      </c>
      <c r="N13" s="220" t="s">
        <v>441</v>
      </c>
      <c r="O13" s="220" t="s">
        <v>441</v>
      </c>
      <c r="P13" s="220">
        <v>12326</v>
      </c>
      <c r="Q13" s="220" t="s">
        <v>188</v>
      </c>
      <c r="R13" s="220" t="s">
        <v>188</v>
      </c>
      <c r="S13" s="220" t="s">
        <v>412</v>
      </c>
      <c r="T13" s="220" t="s">
        <v>412</v>
      </c>
      <c r="U13" s="220" t="s">
        <v>188</v>
      </c>
      <c r="V13" s="220" t="s">
        <v>188</v>
      </c>
      <c r="W13" s="220" t="s">
        <v>412</v>
      </c>
      <c r="X13" s="221">
        <v>3105947</v>
      </c>
    </row>
    <row r="14" spans="2:24" ht="18.75" customHeight="1">
      <c r="B14" s="378"/>
      <c r="C14" s="380"/>
      <c r="D14" s="86"/>
      <c r="E14" s="86" t="s">
        <v>786</v>
      </c>
      <c r="F14" s="220">
        <v>23199</v>
      </c>
      <c r="G14" s="220">
        <v>174</v>
      </c>
      <c r="H14" s="220" t="s">
        <v>188</v>
      </c>
      <c r="I14" s="220" t="s">
        <v>188</v>
      </c>
      <c r="J14" s="220">
        <v>16000</v>
      </c>
      <c r="K14" s="220" t="s">
        <v>441</v>
      </c>
      <c r="L14" s="220" t="s">
        <v>441</v>
      </c>
      <c r="M14" s="220" t="s">
        <v>441</v>
      </c>
      <c r="N14" s="220" t="s">
        <v>441</v>
      </c>
      <c r="O14" s="220" t="s">
        <v>441</v>
      </c>
      <c r="P14" s="220">
        <v>7025</v>
      </c>
      <c r="Q14" s="220" t="s">
        <v>188</v>
      </c>
      <c r="R14" s="220" t="s">
        <v>188</v>
      </c>
      <c r="S14" s="220" t="s">
        <v>412</v>
      </c>
      <c r="T14" s="220" t="s">
        <v>412</v>
      </c>
      <c r="U14" s="220" t="s">
        <v>188</v>
      </c>
      <c r="V14" s="220" t="s">
        <v>188</v>
      </c>
      <c r="W14" s="220" t="s">
        <v>412</v>
      </c>
      <c r="X14" s="221">
        <v>1413835</v>
      </c>
    </row>
    <row r="15" spans="2:24" ht="18.75" customHeight="1">
      <c r="B15" s="378"/>
      <c r="C15" s="380"/>
      <c r="D15" s="86"/>
      <c r="E15" s="86" t="s">
        <v>785</v>
      </c>
      <c r="F15" s="220">
        <v>27381</v>
      </c>
      <c r="G15" s="220">
        <v>564</v>
      </c>
      <c r="H15" s="220" t="s">
        <v>188</v>
      </c>
      <c r="I15" s="220" t="s">
        <v>188</v>
      </c>
      <c r="J15" s="220">
        <v>18000</v>
      </c>
      <c r="K15" s="220" t="s">
        <v>441</v>
      </c>
      <c r="L15" s="220" t="s">
        <v>441</v>
      </c>
      <c r="M15" s="220" t="s">
        <v>441</v>
      </c>
      <c r="N15" s="220" t="s">
        <v>441</v>
      </c>
      <c r="O15" s="220" t="s">
        <v>441</v>
      </c>
      <c r="P15" s="220">
        <v>8817</v>
      </c>
      <c r="Q15" s="220" t="s">
        <v>188</v>
      </c>
      <c r="R15" s="220" t="s">
        <v>188</v>
      </c>
      <c r="S15" s="220" t="s">
        <v>412</v>
      </c>
      <c r="T15" s="220" t="s">
        <v>412</v>
      </c>
      <c r="U15" s="220" t="s">
        <v>188</v>
      </c>
      <c r="V15" s="220" t="s">
        <v>188</v>
      </c>
      <c r="W15" s="220" t="s">
        <v>412</v>
      </c>
      <c r="X15" s="221">
        <v>2081932</v>
      </c>
    </row>
    <row r="16" spans="2:24" ht="18.75" customHeight="1">
      <c r="B16" s="378"/>
      <c r="C16" s="380"/>
      <c r="D16" s="86"/>
      <c r="E16" s="86" t="s">
        <v>784</v>
      </c>
      <c r="F16" s="220">
        <v>26730</v>
      </c>
      <c r="G16" s="220">
        <v>260</v>
      </c>
      <c r="H16" s="220" t="s">
        <v>188</v>
      </c>
      <c r="I16" s="220" t="s">
        <v>188</v>
      </c>
      <c r="J16" s="220">
        <v>15000</v>
      </c>
      <c r="K16" s="220" t="s">
        <v>441</v>
      </c>
      <c r="L16" s="220" t="s">
        <v>441</v>
      </c>
      <c r="M16" s="220" t="s">
        <v>441</v>
      </c>
      <c r="N16" s="220" t="s">
        <v>441</v>
      </c>
      <c r="O16" s="220" t="s">
        <v>441</v>
      </c>
      <c r="P16" s="220">
        <v>11470</v>
      </c>
      <c r="Q16" s="220" t="s">
        <v>188</v>
      </c>
      <c r="R16" s="220" t="s">
        <v>188</v>
      </c>
      <c r="S16" s="220" t="s">
        <v>412</v>
      </c>
      <c r="T16" s="220" t="s">
        <v>412</v>
      </c>
      <c r="U16" s="220" t="s">
        <v>188</v>
      </c>
      <c r="V16" s="220" t="s">
        <v>188</v>
      </c>
      <c r="W16" s="220" t="s">
        <v>412</v>
      </c>
      <c r="X16" s="221">
        <v>1774572</v>
      </c>
    </row>
    <row r="17" spans="2:24" ht="18.75" customHeight="1">
      <c r="B17" s="378"/>
      <c r="C17" s="380"/>
      <c r="D17" s="86"/>
      <c r="E17" s="86" t="s">
        <v>783</v>
      </c>
      <c r="F17" s="220">
        <v>13716</v>
      </c>
      <c r="G17" s="220">
        <v>48</v>
      </c>
      <c r="H17" s="220" t="s">
        <v>188</v>
      </c>
      <c r="I17" s="220" t="s">
        <v>188</v>
      </c>
      <c r="J17" s="220">
        <v>5000</v>
      </c>
      <c r="K17" s="220" t="s">
        <v>441</v>
      </c>
      <c r="L17" s="220" t="s">
        <v>441</v>
      </c>
      <c r="M17" s="220" t="s">
        <v>441</v>
      </c>
      <c r="N17" s="220" t="s">
        <v>441</v>
      </c>
      <c r="O17" s="220" t="s">
        <v>441</v>
      </c>
      <c r="P17" s="220">
        <v>8668</v>
      </c>
      <c r="Q17" s="220" t="s">
        <v>188</v>
      </c>
      <c r="R17" s="220" t="s">
        <v>188</v>
      </c>
      <c r="S17" s="220" t="s">
        <v>412</v>
      </c>
      <c r="T17" s="220" t="s">
        <v>412</v>
      </c>
      <c r="U17" s="220" t="s">
        <v>188</v>
      </c>
      <c r="V17" s="220" t="s">
        <v>188</v>
      </c>
      <c r="W17" s="220" t="s">
        <v>412</v>
      </c>
      <c r="X17" s="221">
        <v>692934</v>
      </c>
    </row>
    <row r="18" spans="2:24" ht="18.75" customHeight="1">
      <c r="B18" s="378"/>
      <c r="C18" s="380">
        <v>7</v>
      </c>
      <c r="D18" s="86">
        <v>1995</v>
      </c>
      <c r="E18" s="86" t="s">
        <v>794</v>
      </c>
      <c r="F18" s="220">
        <v>10594</v>
      </c>
      <c r="G18" s="220">
        <v>10</v>
      </c>
      <c r="H18" s="220" t="s">
        <v>188</v>
      </c>
      <c r="I18" s="220" t="s">
        <v>188</v>
      </c>
      <c r="J18" s="220">
        <v>500</v>
      </c>
      <c r="K18" s="220" t="s">
        <v>441</v>
      </c>
      <c r="L18" s="220" t="s">
        <v>441</v>
      </c>
      <c r="M18" s="220" t="s">
        <v>441</v>
      </c>
      <c r="N18" s="220" t="s">
        <v>441</v>
      </c>
      <c r="O18" s="220" t="s">
        <v>441</v>
      </c>
      <c r="P18" s="220">
        <v>10084</v>
      </c>
      <c r="Q18" s="220" t="s">
        <v>188</v>
      </c>
      <c r="R18" s="220" t="s">
        <v>188</v>
      </c>
      <c r="S18" s="220" t="s">
        <v>412</v>
      </c>
      <c r="T18" s="220" t="s">
        <v>412</v>
      </c>
      <c r="U18" s="220" t="s">
        <v>188</v>
      </c>
      <c r="V18" s="220" t="s">
        <v>188</v>
      </c>
      <c r="W18" s="220" t="s">
        <v>412</v>
      </c>
      <c r="X18" s="221">
        <v>1538846</v>
      </c>
    </row>
    <row r="19" spans="2:24" ht="18.75" customHeight="1">
      <c r="B19" s="378"/>
      <c r="C19" s="380"/>
      <c r="D19" s="86"/>
      <c r="E19" s="86" t="s">
        <v>793</v>
      </c>
      <c r="F19" s="220">
        <v>7846</v>
      </c>
      <c r="G19" s="220">
        <v>2</v>
      </c>
      <c r="H19" s="220" t="s">
        <v>188</v>
      </c>
      <c r="I19" s="220" t="s">
        <v>188</v>
      </c>
      <c r="J19" s="220">
        <v>500</v>
      </c>
      <c r="K19" s="220" t="s">
        <v>441</v>
      </c>
      <c r="L19" s="220" t="s">
        <v>441</v>
      </c>
      <c r="M19" s="220" t="s">
        <v>441</v>
      </c>
      <c r="N19" s="220" t="s">
        <v>441</v>
      </c>
      <c r="O19" s="220" t="s">
        <v>441</v>
      </c>
      <c r="P19" s="220">
        <v>7344</v>
      </c>
      <c r="Q19" s="220" t="s">
        <v>188</v>
      </c>
      <c r="R19" s="220" t="s">
        <v>188</v>
      </c>
      <c r="S19" s="220" t="s">
        <v>412</v>
      </c>
      <c r="T19" s="220" t="s">
        <v>412</v>
      </c>
      <c r="U19" s="220" t="s">
        <v>188</v>
      </c>
      <c r="V19" s="220" t="s">
        <v>188</v>
      </c>
      <c r="W19" s="220" t="s">
        <v>412</v>
      </c>
      <c r="X19" s="221">
        <v>744632</v>
      </c>
    </row>
    <row r="20" spans="2:24" ht="18.75" customHeight="1">
      <c r="B20" s="378"/>
      <c r="C20" s="380"/>
      <c r="D20" s="86"/>
      <c r="E20" s="86" t="s">
        <v>792</v>
      </c>
      <c r="F20" s="220">
        <v>8120</v>
      </c>
      <c r="G20" s="220">
        <v>131</v>
      </c>
      <c r="H20" s="220" t="s">
        <v>188</v>
      </c>
      <c r="I20" s="220" t="s">
        <v>188</v>
      </c>
      <c r="J20" s="220">
        <v>550</v>
      </c>
      <c r="K20" s="220" t="s">
        <v>441</v>
      </c>
      <c r="L20" s="220" t="s">
        <v>441</v>
      </c>
      <c r="M20" s="220" t="s">
        <v>441</v>
      </c>
      <c r="N20" s="220" t="s">
        <v>441</v>
      </c>
      <c r="O20" s="220" t="s">
        <v>441</v>
      </c>
      <c r="P20" s="220">
        <v>7439</v>
      </c>
      <c r="Q20" s="220" t="s">
        <v>188</v>
      </c>
      <c r="R20" s="220" t="s">
        <v>188</v>
      </c>
      <c r="S20" s="220" t="s">
        <v>412</v>
      </c>
      <c r="T20" s="220" t="s">
        <v>412</v>
      </c>
      <c r="U20" s="220" t="s">
        <v>188</v>
      </c>
      <c r="V20" s="220" t="s">
        <v>188</v>
      </c>
      <c r="W20" s="220" t="s">
        <v>412</v>
      </c>
      <c r="X20" s="221">
        <v>951283</v>
      </c>
    </row>
    <row r="21" spans="2:24" ht="18.75" customHeight="1">
      <c r="B21" s="378"/>
      <c r="C21" s="380"/>
      <c r="D21" s="86"/>
      <c r="E21" s="86" t="s">
        <v>791</v>
      </c>
      <c r="F21" s="220">
        <v>8662</v>
      </c>
      <c r="G21" s="220">
        <v>176</v>
      </c>
      <c r="H21" s="220" t="s">
        <v>188</v>
      </c>
      <c r="I21" s="220" t="s">
        <v>188</v>
      </c>
      <c r="J21" s="220">
        <v>2000</v>
      </c>
      <c r="K21" s="220" t="s">
        <v>441</v>
      </c>
      <c r="L21" s="220" t="s">
        <v>441</v>
      </c>
      <c r="M21" s="220" t="s">
        <v>441</v>
      </c>
      <c r="N21" s="220" t="s">
        <v>441</v>
      </c>
      <c r="O21" s="220" t="s">
        <v>441</v>
      </c>
      <c r="P21" s="220">
        <v>6486</v>
      </c>
      <c r="Q21" s="220" t="s">
        <v>188</v>
      </c>
      <c r="R21" s="220" t="s">
        <v>188</v>
      </c>
      <c r="S21" s="220" t="s">
        <v>412</v>
      </c>
      <c r="T21" s="220" t="s">
        <v>412</v>
      </c>
      <c r="U21" s="220" t="s">
        <v>188</v>
      </c>
      <c r="V21" s="220" t="s">
        <v>188</v>
      </c>
      <c r="W21" s="220" t="s">
        <v>412</v>
      </c>
      <c r="X21" s="221">
        <v>1252832</v>
      </c>
    </row>
    <row r="22" spans="2:24" ht="18.75" customHeight="1">
      <c r="B22" s="378"/>
      <c r="C22" s="380"/>
      <c r="D22" s="86"/>
      <c r="E22" s="86" t="s">
        <v>790</v>
      </c>
      <c r="F22" s="220">
        <v>14586</v>
      </c>
      <c r="G22" s="220">
        <v>246</v>
      </c>
      <c r="H22" s="220" t="s">
        <v>188</v>
      </c>
      <c r="I22" s="220" t="s">
        <v>188</v>
      </c>
      <c r="J22" s="220">
        <v>4500</v>
      </c>
      <c r="K22" s="220" t="s">
        <v>441</v>
      </c>
      <c r="L22" s="220" t="s">
        <v>441</v>
      </c>
      <c r="M22" s="220" t="s">
        <v>441</v>
      </c>
      <c r="N22" s="220" t="s">
        <v>441</v>
      </c>
      <c r="O22" s="220" t="s">
        <v>441</v>
      </c>
      <c r="P22" s="220">
        <v>9840</v>
      </c>
      <c r="Q22" s="220" t="s">
        <v>188</v>
      </c>
      <c r="R22" s="220" t="s">
        <v>188</v>
      </c>
      <c r="S22" s="220" t="s">
        <v>412</v>
      </c>
      <c r="T22" s="220" t="s">
        <v>412</v>
      </c>
      <c r="U22" s="220" t="s">
        <v>188</v>
      </c>
      <c r="V22" s="220" t="s">
        <v>188</v>
      </c>
      <c r="W22" s="220" t="s">
        <v>412</v>
      </c>
      <c r="X22" s="221">
        <v>2263724</v>
      </c>
    </row>
    <row r="23" spans="2:24" ht="18.75" customHeight="1">
      <c r="B23" s="378"/>
      <c r="C23" s="380"/>
      <c r="D23" s="86"/>
      <c r="E23" s="86" t="s">
        <v>789</v>
      </c>
      <c r="F23" s="220">
        <v>13186</v>
      </c>
      <c r="G23" s="220">
        <v>186</v>
      </c>
      <c r="H23" s="220" t="s">
        <v>188</v>
      </c>
      <c r="I23" s="220" t="s">
        <v>188</v>
      </c>
      <c r="J23" s="220">
        <v>5500</v>
      </c>
      <c r="K23" s="220" t="s">
        <v>441</v>
      </c>
      <c r="L23" s="220" t="s">
        <v>441</v>
      </c>
      <c r="M23" s="220" t="s">
        <v>441</v>
      </c>
      <c r="N23" s="220" t="s">
        <v>441</v>
      </c>
      <c r="O23" s="220" t="s">
        <v>441</v>
      </c>
      <c r="P23" s="220">
        <v>7500</v>
      </c>
      <c r="Q23" s="220" t="s">
        <v>188</v>
      </c>
      <c r="R23" s="220" t="s">
        <v>188</v>
      </c>
      <c r="S23" s="220" t="s">
        <v>412</v>
      </c>
      <c r="T23" s="220" t="s">
        <v>412</v>
      </c>
      <c r="U23" s="220" t="s">
        <v>188</v>
      </c>
      <c r="V23" s="220" t="s">
        <v>188</v>
      </c>
      <c r="W23" s="220" t="s">
        <v>412</v>
      </c>
      <c r="X23" s="221">
        <v>1298594</v>
      </c>
    </row>
    <row r="24" spans="2:24" ht="18.75" customHeight="1">
      <c r="B24" s="378"/>
      <c r="C24" s="380"/>
      <c r="D24" s="86"/>
      <c r="E24" s="86" t="s">
        <v>788</v>
      </c>
      <c r="F24" s="220">
        <v>80110</v>
      </c>
      <c r="G24" s="220">
        <v>213</v>
      </c>
      <c r="H24" s="220">
        <v>3804</v>
      </c>
      <c r="I24" s="220" t="s">
        <v>188</v>
      </c>
      <c r="J24" s="220">
        <v>68090</v>
      </c>
      <c r="K24" s="220" t="s">
        <v>441</v>
      </c>
      <c r="L24" s="220" t="s">
        <v>441</v>
      </c>
      <c r="M24" s="220" t="s">
        <v>441</v>
      </c>
      <c r="N24" s="220" t="s">
        <v>441</v>
      </c>
      <c r="O24" s="220" t="s">
        <v>441</v>
      </c>
      <c r="P24" s="220">
        <v>8003</v>
      </c>
      <c r="Q24" s="220" t="s">
        <v>188</v>
      </c>
      <c r="R24" s="220" t="s">
        <v>188</v>
      </c>
      <c r="S24" s="220" t="s">
        <v>412</v>
      </c>
      <c r="T24" s="220" t="s">
        <v>412</v>
      </c>
      <c r="U24" s="220" t="s">
        <v>188</v>
      </c>
      <c r="V24" s="220" t="s">
        <v>188</v>
      </c>
      <c r="W24" s="220" t="s">
        <v>412</v>
      </c>
      <c r="X24" s="221">
        <v>2059420</v>
      </c>
    </row>
    <row r="25" spans="2:24" ht="18.75" customHeight="1">
      <c r="B25" s="378"/>
      <c r="C25" s="380"/>
      <c r="D25" s="86"/>
      <c r="E25" s="86" t="s">
        <v>787</v>
      </c>
      <c r="F25" s="220">
        <v>103577</v>
      </c>
      <c r="G25" s="220">
        <v>418</v>
      </c>
      <c r="H25" s="220">
        <v>3377</v>
      </c>
      <c r="I25" s="220" t="s">
        <v>188</v>
      </c>
      <c r="J25" s="220">
        <v>86314</v>
      </c>
      <c r="K25" s="220" t="s">
        <v>441</v>
      </c>
      <c r="L25" s="220" t="s">
        <v>441</v>
      </c>
      <c r="M25" s="220" t="s">
        <v>441</v>
      </c>
      <c r="N25" s="220" t="s">
        <v>441</v>
      </c>
      <c r="O25" s="220" t="s">
        <v>441</v>
      </c>
      <c r="P25" s="220">
        <v>13468</v>
      </c>
      <c r="Q25" s="220" t="s">
        <v>188</v>
      </c>
      <c r="R25" s="220" t="s">
        <v>188</v>
      </c>
      <c r="S25" s="220" t="s">
        <v>412</v>
      </c>
      <c r="T25" s="220" t="s">
        <v>412</v>
      </c>
      <c r="U25" s="220" t="s">
        <v>188</v>
      </c>
      <c r="V25" s="220" t="s">
        <v>188</v>
      </c>
      <c r="W25" s="220" t="s">
        <v>412</v>
      </c>
      <c r="X25" s="221">
        <v>2966000</v>
      </c>
    </row>
    <row r="26" spans="2:24" ht="18.75" customHeight="1">
      <c r="B26" s="378"/>
      <c r="C26" s="380"/>
      <c r="D26" s="86"/>
      <c r="E26" s="86" t="s">
        <v>786</v>
      </c>
      <c r="F26" s="220">
        <v>26500</v>
      </c>
      <c r="G26" s="220">
        <v>166</v>
      </c>
      <c r="H26" s="220">
        <v>2789</v>
      </c>
      <c r="I26" s="220" t="s">
        <v>188</v>
      </c>
      <c r="J26" s="220">
        <v>17000</v>
      </c>
      <c r="K26" s="220" t="s">
        <v>441</v>
      </c>
      <c r="L26" s="220" t="s">
        <v>441</v>
      </c>
      <c r="M26" s="220" t="s">
        <v>441</v>
      </c>
      <c r="N26" s="220" t="s">
        <v>441</v>
      </c>
      <c r="O26" s="220" t="s">
        <v>441</v>
      </c>
      <c r="P26" s="220">
        <v>6545</v>
      </c>
      <c r="Q26" s="220" t="s">
        <v>188</v>
      </c>
      <c r="R26" s="220" t="s">
        <v>188</v>
      </c>
      <c r="S26" s="220" t="s">
        <v>412</v>
      </c>
      <c r="T26" s="220" t="s">
        <v>412</v>
      </c>
      <c r="U26" s="220" t="s">
        <v>188</v>
      </c>
      <c r="V26" s="220" t="s">
        <v>188</v>
      </c>
      <c r="W26" s="220" t="s">
        <v>412</v>
      </c>
      <c r="X26" s="221">
        <v>1432511</v>
      </c>
    </row>
    <row r="27" spans="2:24" ht="18.75" customHeight="1">
      <c r="B27" s="378"/>
      <c r="C27" s="380"/>
      <c r="D27" s="86"/>
      <c r="E27" s="86" t="s">
        <v>785</v>
      </c>
      <c r="F27" s="220">
        <v>30158</v>
      </c>
      <c r="G27" s="220">
        <v>616</v>
      </c>
      <c r="H27" s="220">
        <v>2370</v>
      </c>
      <c r="I27" s="220" t="s">
        <v>188</v>
      </c>
      <c r="J27" s="220">
        <v>18000</v>
      </c>
      <c r="K27" s="220" t="s">
        <v>441</v>
      </c>
      <c r="L27" s="220" t="s">
        <v>441</v>
      </c>
      <c r="M27" s="220" t="s">
        <v>441</v>
      </c>
      <c r="N27" s="220" t="s">
        <v>441</v>
      </c>
      <c r="O27" s="220" t="s">
        <v>441</v>
      </c>
      <c r="P27" s="220">
        <v>9172</v>
      </c>
      <c r="Q27" s="220" t="s">
        <v>188</v>
      </c>
      <c r="R27" s="220" t="s">
        <v>188</v>
      </c>
      <c r="S27" s="220" t="s">
        <v>412</v>
      </c>
      <c r="T27" s="220" t="s">
        <v>412</v>
      </c>
      <c r="U27" s="220" t="s">
        <v>188</v>
      </c>
      <c r="V27" s="220" t="s">
        <v>188</v>
      </c>
      <c r="W27" s="220" t="s">
        <v>412</v>
      </c>
      <c r="X27" s="221">
        <v>2005127</v>
      </c>
    </row>
    <row r="28" spans="2:24" ht="18.75" customHeight="1">
      <c r="B28" s="378"/>
      <c r="C28" s="380"/>
      <c r="D28" s="86"/>
      <c r="E28" s="86" t="s">
        <v>784</v>
      </c>
      <c r="F28" s="220">
        <v>26394</v>
      </c>
      <c r="G28" s="220">
        <v>294</v>
      </c>
      <c r="H28" s="220">
        <v>2372</v>
      </c>
      <c r="I28" s="220" t="s">
        <v>188</v>
      </c>
      <c r="J28" s="220">
        <v>14000</v>
      </c>
      <c r="K28" s="220" t="s">
        <v>441</v>
      </c>
      <c r="L28" s="220" t="s">
        <v>441</v>
      </c>
      <c r="M28" s="220" t="s">
        <v>441</v>
      </c>
      <c r="N28" s="220" t="s">
        <v>441</v>
      </c>
      <c r="O28" s="220" t="s">
        <v>441</v>
      </c>
      <c r="P28" s="220">
        <v>9728</v>
      </c>
      <c r="Q28" s="220" t="s">
        <v>188</v>
      </c>
      <c r="R28" s="220" t="s">
        <v>188</v>
      </c>
      <c r="S28" s="220" t="s">
        <v>412</v>
      </c>
      <c r="T28" s="220" t="s">
        <v>412</v>
      </c>
      <c r="U28" s="220" t="s">
        <v>188</v>
      </c>
      <c r="V28" s="220" t="s">
        <v>188</v>
      </c>
      <c r="W28" s="220" t="s">
        <v>412</v>
      </c>
      <c r="X28" s="221">
        <v>1782744</v>
      </c>
    </row>
    <row r="29" spans="2:24" ht="18.75" customHeight="1">
      <c r="B29" s="378"/>
      <c r="C29" s="380"/>
      <c r="D29" s="86"/>
      <c r="E29" s="86" t="s">
        <v>783</v>
      </c>
      <c r="F29" s="220">
        <v>14695</v>
      </c>
      <c r="G29" s="220">
        <v>110</v>
      </c>
      <c r="H29" s="220">
        <v>2438</v>
      </c>
      <c r="I29" s="220" t="s">
        <v>188</v>
      </c>
      <c r="J29" s="220">
        <v>4000</v>
      </c>
      <c r="K29" s="220" t="s">
        <v>441</v>
      </c>
      <c r="L29" s="220" t="s">
        <v>441</v>
      </c>
      <c r="M29" s="220" t="s">
        <v>441</v>
      </c>
      <c r="N29" s="220" t="s">
        <v>441</v>
      </c>
      <c r="O29" s="220" t="s">
        <v>441</v>
      </c>
      <c r="P29" s="220">
        <v>8147</v>
      </c>
      <c r="Q29" s="220" t="s">
        <v>188</v>
      </c>
      <c r="R29" s="220" t="s">
        <v>188</v>
      </c>
      <c r="S29" s="220" t="s">
        <v>412</v>
      </c>
      <c r="T29" s="220" t="s">
        <v>412</v>
      </c>
      <c r="U29" s="220" t="s">
        <v>188</v>
      </c>
      <c r="V29" s="220" t="s">
        <v>188</v>
      </c>
      <c r="W29" s="220" t="s">
        <v>412</v>
      </c>
      <c r="X29" s="221">
        <v>734009</v>
      </c>
    </row>
    <row r="30" spans="2:24" ht="18.75" customHeight="1">
      <c r="B30" s="378"/>
      <c r="C30" s="380">
        <v>8</v>
      </c>
      <c r="D30" s="86">
        <v>1996</v>
      </c>
      <c r="E30" s="86" t="s">
        <v>794</v>
      </c>
      <c r="F30" s="220">
        <v>14406</v>
      </c>
      <c r="G30" s="220">
        <v>12</v>
      </c>
      <c r="H30" s="220">
        <v>3567</v>
      </c>
      <c r="I30" s="220" t="s">
        <v>188</v>
      </c>
      <c r="J30" s="220">
        <v>500</v>
      </c>
      <c r="K30" s="220" t="s">
        <v>441</v>
      </c>
      <c r="L30" s="220" t="s">
        <v>441</v>
      </c>
      <c r="M30" s="220" t="s">
        <v>441</v>
      </c>
      <c r="N30" s="220" t="s">
        <v>441</v>
      </c>
      <c r="O30" s="220" t="s">
        <v>441</v>
      </c>
      <c r="P30" s="220">
        <v>10327</v>
      </c>
      <c r="Q30" s="220" t="s">
        <v>188</v>
      </c>
      <c r="R30" s="220" t="s">
        <v>188</v>
      </c>
      <c r="S30" s="220" t="s">
        <v>412</v>
      </c>
      <c r="T30" s="220" t="s">
        <v>412</v>
      </c>
      <c r="U30" s="220" t="s">
        <v>188</v>
      </c>
      <c r="V30" s="220" t="s">
        <v>188</v>
      </c>
      <c r="W30" s="220" t="s">
        <v>412</v>
      </c>
      <c r="X30" s="221">
        <v>1744933</v>
      </c>
    </row>
    <row r="31" spans="2:24" ht="18.75" customHeight="1">
      <c r="B31" s="378"/>
      <c r="C31" s="380"/>
      <c r="D31" s="86"/>
      <c r="E31" s="86" t="s">
        <v>793</v>
      </c>
      <c r="F31" s="220">
        <v>11051</v>
      </c>
      <c r="G31" s="220">
        <v>5</v>
      </c>
      <c r="H31" s="220">
        <v>2852</v>
      </c>
      <c r="I31" s="220" t="s">
        <v>188</v>
      </c>
      <c r="J31" s="220">
        <v>550</v>
      </c>
      <c r="K31" s="220" t="s">
        <v>441</v>
      </c>
      <c r="L31" s="220" t="s">
        <v>441</v>
      </c>
      <c r="M31" s="220" t="s">
        <v>441</v>
      </c>
      <c r="N31" s="220" t="s">
        <v>441</v>
      </c>
      <c r="O31" s="220" t="s">
        <v>441</v>
      </c>
      <c r="P31" s="220">
        <v>7644</v>
      </c>
      <c r="Q31" s="220" t="s">
        <v>188</v>
      </c>
      <c r="R31" s="220" t="s">
        <v>188</v>
      </c>
      <c r="S31" s="220" t="s">
        <v>412</v>
      </c>
      <c r="T31" s="220" t="s">
        <v>412</v>
      </c>
      <c r="U31" s="220" t="s">
        <v>188</v>
      </c>
      <c r="V31" s="220" t="s">
        <v>188</v>
      </c>
      <c r="W31" s="220" t="s">
        <v>412</v>
      </c>
      <c r="X31" s="221">
        <v>889686</v>
      </c>
    </row>
    <row r="32" spans="2:24" ht="18.75" customHeight="1">
      <c r="B32" s="378"/>
      <c r="C32" s="380"/>
      <c r="D32" s="86"/>
      <c r="E32" s="86" t="s">
        <v>792</v>
      </c>
      <c r="F32" s="220">
        <v>13264</v>
      </c>
      <c r="G32" s="220">
        <v>95</v>
      </c>
      <c r="H32" s="220">
        <v>4429</v>
      </c>
      <c r="I32" s="220" t="s">
        <v>188</v>
      </c>
      <c r="J32" s="220">
        <v>500</v>
      </c>
      <c r="K32" s="220" t="s">
        <v>441</v>
      </c>
      <c r="L32" s="220" t="s">
        <v>441</v>
      </c>
      <c r="M32" s="220" t="s">
        <v>441</v>
      </c>
      <c r="N32" s="220" t="s">
        <v>441</v>
      </c>
      <c r="O32" s="220" t="s">
        <v>441</v>
      </c>
      <c r="P32" s="220">
        <v>8240</v>
      </c>
      <c r="Q32" s="220" t="s">
        <v>188</v>
      </c>
      <c r="R32" s="220" t="s">
        <v>188</v>
      </c>
      <c r="S32" s="220" t="s">
        <v>412</v>
      </c>
      <c r="T32" s="220" t="s">
        <v>412</v>
      </c>
      <c r="U32" s="220" t="s">
        <v>188</v>
      </c>
      <c r="V32" s="220" t="s">
        <v>188</v>
      </c>
      <c r="W32" s="220" t="s">
        <v>412</v>
      </c>
      <c r="X32" s="221">
        <v>1148617</v>
      </c>
    </row>
    <row r="33" spans="2:24" ht="18.75" customHeight="1">
      <c r="B33" s="378"/>
      <c r="C33" s="380"/>
      <c r="D33" s="86"/>
      <c r="E33" s="86" t="s">
        <v>791</v>
      </c>
      <c r="F33" s="220">
        <v>17346</v>
      </c>
      <c r="G33" s="220">
        <v>112</v>
      </c>
      <c r="H33" s="220">
        <v>6062</v>
      </c>
      <c r="I33" s="220" t="s">
        <v>188</v>
      </c>
      <c r="J33" s="220">
        <v>2000</v>
      </c>
      <c r="K33" s="220" t="s">
        <v>441</v>
      </c>
      <c r="L33" s="220" t="s">
        <v>441</v>
      </c>
      <c r="M33" s="220" t="s">
        <v>441</v>
      </c>
      <c r="N33" s="220" t="s">
        <v>441</v>
      </c>
      <c r="O33" s="220" t="s">
        <v>441</v>
      </c>
      <c r="P33" s="220">
        <v>9172</v>
      </c>
      <c r="Q33" s="220" t="s">
        <v>188</v>
      </c>
      <c r="R33" s="220" t="s">
        <v>188</v>
      </c>
      <c r="S33" s="220" t="s">
        <v>412</v>
      </c>
      <c r="T33" s="220" t="s">
        <v>412</v>
      </c>
      <c r="U33" s="220" t="s">
        <v>188</v>
      </c>
      <c r="V33" s="220" t="s">
        <v>188</v>
      </c>
      <c r="W33" s="220" t="s">
        <v>412</v>
      </c>
      <c r="X33" s="221">
        <v>1501182</v>
      </c>
    </row>
    <row r="34" spans="2:24" ht="18.75" customHeight="1">
      <c r="B34" s="378"/>
      <c r="C34" s="380"/>
      <c r="D34" s="86"/>
      <c r="E34" s="86" t="s">
        <v>790</v>
      </c>
      <c r="F34" s="220">
        <v>24475</v>
      </c>
      <c r="G34" s="220">
        <v>218</v>
      </c>
      <c r="H34" s="220">
        <v>7542</v>
      </c>
      <c r="I34" s="220" t="s">
        <v>188</v>
      </c>
      <c r="J34" s="220">
        <v>5000</v>
      </c>
      <c r="K34" s="220" t="s">
        <v>441</v>
      </c>
      <c r="L34" s="220" t="s">
        <v>441</v>
      </c>
      <c r="M34" s="220" t="s">
        <v>441</v>
      </c>
      <c r="N34" s="220" t="s">
        <v>441</v>
      </c>
      <c r="O34" s="220" t="s">
        <v>441</v>
      </c>
      <c r="P34" s="220">
        <v>11715</v>
      </c>
      <c r="Q34" s="220" t="s">
        <v>188</v>
      </c>
      <c r="R34" s="220" t="s">
        <v>188</v>
      </c>
      <c r="S34" s="220" t="s">
        <v>412</v>
      </c>
      <c r="T34" s="220" t="s">
        <v>412</v>
      </c>
      <c r="U34" s="220" t="s">
        <v>188</v>
      </c>
      <c r="V34" s="220" t="s">
        <v>188</v>
      </c>
      <c r="W34" s="220" t="s">
        <v>412</v>
      </c>
      <c r="X34" s="221">
        <v>2260143</v>
      </c>
    </row>
    <row r="35" spans="2:24" ht="18.75" customHeight="1">
      <c r="B35" s="378"/>
      <c r="C35" s="380"/>
      <c r="D35" s="86"/>
      <c r="E35" s="86" t="s">
        <v>789</v>
      </c>
      <c r="F35" s="220">
        <v>20835</v>
      </c>
      <c r="G35" s="220">
        <v>160</v>
      </c>
      <c r="H35" s="220">
        <v>5665</v>
      </c>
      <c r="I35" s="220" t="s">
        <v>188</v>
      </c>
      <c r="J35" s="220">
        <v>5000</v>
      </c>
      <c r="K35" s="220" t="s">
        <v>441</v>
      </c>
      <c r="L35" s="220" t="s">
        <v>441</v>
      </c>
      <c r="M35" s="220" t="s">
        <v>441</v>
      </c>
      <c r="N35" s="220" t="s">
        <v>441</v>
      </c>
      <c r="O35" s="220" t="s">
        <v>441</v>
      </c>
      <c r="P35" s="220">
        <v>10010</v>
      </c>
      <c r="Q35" s="220" t="s">
        <v>188</v>
      </c>
      <c r="R35" s="220" t="s">
        <v>188</v>
      </c>
      <c r="S35" s="220" t="s">
        <v>412</v>
      </c>
      <c r="T35" s="220" t="s">
        <v>412</v>
      </c>
      <c r="U35" s="220" t="s">
        <v>188</v>
      </c>
      <c r="V35" s="220" t="s">
        <v>188</v>
      </c>
      <c r="W35" s="220" t="s">
        <v>412</v>
      </c>
      <c r="X35" s="221">
        <v>1376266</v>
      </c>
    </row>
    <row r="36" spans="2:24" ht="18.75" customHeight="1">
      <c r="B36" s="378"/>
      <c r="C36" s="380"/>
      <c r="D36" s="86"/>
      <c r="E36" s="86" t="s">
        <v>788</v>
      </c>
      <c r="F36" s="220">
        <v>77005</v>
      </c>
      <c r="G36" s="220">
        <v>312</v>
      </c>
      <c r="H36" s="220">
        <v>5543</v>
      </c>
      <c r="I36" s="220" t="s">
        <v>188</v>
      </c>
      <c r="J36" s="220">
        <v>61740</v>
      </c>
      <c r="K36" s="220" t="s">
        <v>441</v>
      </c>
      <c r="L36" s="220" t="s">
        <v>441</v>
      </c>
      <c r="M36" s="220" t="s">
        <v>441</v>
      </c>
      <c r="N36" s="220" t="s">
        <v>441</v>
      </c>
      <c r="O36" s="220" t="s">
        <v>441</v>
      </c>
      <c r="P36" s="220">
        <v>9410</v>
      </c>
      <c r="Q36" s="220" t="s">
        <v>188</v>
      </c>
      <c r="R36" s="220" t="s">
        <v>188</v>
      </c>
      <c r="S36" s="220" t="s">
        <v>412</v>
      </c>
      <c r="T36" s="220" t="s">
        <v>412</v>
      </c>
      <c r="U36" s="220" t="s">
        <v>188</v>
      </c>
      <c r="V36" s="220" t="s">
        <v>188</v>
      </c>
      <c r="W36" s="220" t="s">
        <v>412</v>
      </c>
      <c r="X36" s="221">
        <v>2135347</v>
      </c>
    </row>
    <row r="37" spans="2:24" ht="18.75" customHeight="1">
      <c r="B37" s="378"/>
      <c r="C37" s="380"/>
      <c r="D37" s="86"/>
      <c r="E37" s="86" t="s">
        <v>787</v>
      </c>
      <c r="F37" s="220">
        <v>104384</v>
      </c>
      <c r="G37" s="220">
        <v>445</v>
      </c>
      <c r="H37" s="220">
        <v>8009</v>
      </c>
      <c r="I37" s="220" t="s">
        <v>188</v>
      </c>
      <c r="J37" s="220">
        <v>82474</v>
      </c>
      <c r="K37" s="220" t="s">
        <v>441</v>
      </c>
      <c r="L37" s="220" t="s">
        <v>441</v>
      </c>
      <c r="M37" s="220" t="s">
        <v>441</v>
      </c>
      <c r="N37" s="220" t="s">
        <v>441</v>
      </c>
      <c r="O37" s="220" t="s">
        <v>441</v>
      </c>
      <c r="P37" s="220">
        <v>13456</v>
      </c>
      <c r="Q37" s="220" t="s">
        <v>188</v>
      </c>
      <c r="R37" s="220" t="s">
        <v>188</v>
      </c>
      <c r="S37" s="220" t="s">
        <v>412</v>
      </c>
      <c r="T37" s="220" t="s">
        <v>412</v>
      </c>
      <c r="U37" s="220" t="s">
        <v>188</v>
      </c>
      <c r="V37" s="220" t="s">
        <v>188</v>
      </c>
      <c r="W37" s="220" t="s">
        <v>412</v>
      </c>
      <c r="X37" s="221">
        <v>3036416</v>
      </c>
    </row>
    <row r="38" spans="2:24" ht="18.75" customHeight="1">
      <c r="B38" s="378"/>
      <c r="C38" s="380"/>
      <c r="D38" s="86"/>
      <c r="E38" s="86" t="s">
        <v>786</v>
      </c>
      <c r="F38" s="220">
        <v>30850</v>
      </c>
      <c r="G38" s="220">
        <v>221</v>
      </c>
      <c r="H38" s="220">
        <v>5563</v>
      </c>
      <c r="I38" s="220" t="s">
        <v>188</v>
      </c>
      <c r="J38" s="220">
        <v>16000</v>
      </c>
      <c r="K38" s="220" t="s">
        <v>441</v>
      </c>
      <c r="L38" s="220" t="s">
        <v>441</v>
      </c>
      <c r="M38" s="220" t="s">
        <v>441</v>
      </c>
      <c r="N38" s="220" t="s">
        <v>441</v>
      </c>
      <c r="O38" s="220" t="s">
        <v>441</v>
      </c>
      <c r="P38" s="220">
        <v>9066</v>
      </c>
      <c r="Q38" s="220" t="s">
        <v>188</v>
      </c>
      <c r="R38" s="220" t="s">
        <v>188</v>
      </c>
      <c r="S38" s="220" t="s">
        <v>412</v>
      </c>
      <c r="T38" s="220" t="s">
        <v>412</v>
      </c>
      <c r="U38" s="220" t="s">
        <v>188</v>
      </c>
      <c r="V38" s="220" t="s">
        <v>188</v>
      </c>
      <c r="W38" s="220" t="s">
        <v>412</v>
      </c>
      <c r="X38" s="221">
        <v>1595624</v>
      </c>
    </row>
    <row r="39" spans="2:24" ht="18.75" customHeight="1">
      <c r="B39" s="378"/>
      <c r="C39" s="380"/>
      <c r="D39" s="86"/>
      <c r="E39" s="86" t="s">
        <v>785</v>
      </c>
      <c r="F39" s="220">
        <v>32663</v>
      </c>
      <c r="G39" s="220">
        <v>694</v>
      </c>
      <c r="H39" s="220">
        <v>4743</v>
      </c>
      <c r="I39" s="220" t="s">
        <v>188</v>
      </c>
      <c r="J39" s="220">
        <v>18000</v>
      </c>
      <c r="K39" s="220" t="s">
        <v>441</v>
      </c>
      <c r="L39" s="220" t="s">
        <v>441</v>
      </c>
      <c r="M39" s="220" t="s">
        <v>441</v>
      </c>
      <c r="N39" s="220" t="s">
        <v>441</v>
      </c>
      <c r="O39" s="220" t="s">
        <v>441</v>
      </c>
      <c r="P39" s="220">
        <v>9226</v>
      </c>
      <c r="Q39" s="220" t="s">
        <v>188</v>
      </c>
      <c r="R39" s="220" t="s">
        <v>188</v>
      </c>
      <c r="S39" s="220" t="s">
        <v>412</v>
      </c>
      <c r="T39" s="220" t="s">
        <v>412</v>
      </c>
      <c r="U39" s="220" t="s">
        <v>188</v>
      </c>
      <c r="V39" s="220" t="s">
        <v>188</v>
      </c>
      <c r="W39" s="220" t="s">
        <v>412</v>
      </c>
      <c r="X39" s="221">
        <v>1986292</v>
      </c>
    </row>
    <row r="40" spans="2:24" ht="18.75" customHeight="1">
      <c r="B40" s="378"/>
      <c r="C40" s="380"/>
      <c r="D40" s="86"/>
      <c r="E40" s="86" t="s">
        <v>784</v>
      </c>
      <c r="F40" s="220">
        <v>27798</v>
      </c>
      <c r="G40" s="220">
        <v>340</v>
      </c>
      <c r="H40" s="220">
        <v>4788</v>
      </c>
      <c r="I40" s="220" t="s">
        <v>188</v>
      </c>
      <c r="J40" s="220">
        <v>12000</v>
      </c>
      <c r="K40" s="220" t="s">
        <v>441</v>
      </c>
      <c r="L40" s="220" t="s">
        <v>441</v>
      </c>
      <c r="M40" s="220" t="s">
        <v>441</v>
      </c>
      <c r="N40" s="220" t="s">
        <v>441</v>
      </c>
      <c r="O40" s="220" t="s">
        <v>441</v>
      </c>
      <c r="P40" s="220">
        <v>10670</v>
      </c>
      <c r="Q40" s="220" t="s">
        <v>188</v>
      </c>
      <c r="R40" s="220" t="s">
        <v>188</v>
      </c>
      <c r="S40" s="220" t="s">
        <v>412</v>
      </c>
      <c r="T40" s="220" t="s">
        <v>412</v>
      </c>
      <c r="U40" s="220" t="s">
        <v>188</v>
      </c>
      <c r="V40" s="220" t="s">
        <v>188</v>
      </c>
      <c r="W40" s="220" t="s">
        <v>412</v>
      </c>
      <c r="X40" s="221">
        <v>1870169</v>
      </c>
    </row>
    <row r="41" spans="2:24" ht="18.75" customHeight="1">
      <c r="B41" s="378"/>
      <c r="C41" s="380"/>
      <c r="D41" s="86"/>
      <c r="E41" s="86" t="s">
        <v>783</v>
      </c>
      <c r="F41" s="220">
        <v>16639</v>
      </c>
      <c r="G41" s="220">
        <v>114</v>
      </c>
      <c r="H41" s="220">
        <v>2957</v>
      </c>
      <c r="I41" s="220" t="s">
        <v>188</v>
      </c>
      <c r="J41" s="220">
        <v>4500</v>
      </c>
      <c r="K41" s="220" t="s">
        <v>441</v>
      </c>
      <c r="L41" s="220" t="s">
        <v>441</v>
      </c>
      <c r="M41" s="220" t="s">
        <v>441</v>
      </c>
      <c r="N41" s="220" t="s">
        <v>441</v>
      </c>
      <c r="O41" s="220" t="s">
        <v>441</v>
      </c>
      <c r="P41" s="220">
        <v>9068</v>
      </c>
      <c r="Q41" s="220" t="s">
        <v>188</v>
      </c>
      <c r="R41" s="220" t="s">
        <v>188</v>
      </c>
      <c r="S41" s="220" t="s">
        <v>412</v>
      </c>
      <c r="T41" s="220" t="s">
        <v>412</v>
      </c>
      <c r="U41" s="220" t="s">
        <v>188</v>
      </c>
      <c r="V41" s="220" t="s">
        <v>188</v>
      </c>
      <c r="W41" s="220" t="s">
        <v>412</v>
      </c>
      <c r="X41" s="221">
        <v>798972</v>
      </c>
    </row>
    <row r="42" spans="2:24" ht="18.75" customHeight="1">
      <c r="B42" s="378"/>
      <c r="C42" s="380">
        <v>9</v>
      </c>
      <c r="D42" s="86">
        <v>1997</v>
      </c>
      <c r="E42" s="86" t="s">
        <v>794</v>
      </c>
      <c r="F42" s="220">
        <v>20344</v>
      </c>
      <c r="G42" s="220">
        <v>10</v>
      </c>
      <c r="H42" s="220">
        <v>5308</v>
      </c>
      <c r="I42" s="220" t="s">
        <v>188</v>
      </c>
      <c r="J42" s="220">
        <v>3542</v>
      </c>
      <c r="K42" s="220" t="s">
        <v>441</v>
      </c>
      <c r="L42" s="220" t="s">
        <v>441</v>
      </c>
      <c r="M42" s="220" t="s">
        <v>441</v>
      </c>
      <c r="N42" s="220" t="s">
        <v>441</v>
      </c>
      <c r="O42" s="220" t="s">
        <v>441</v>
      </c>
      <c r="P42" s="220">
        <v>11484</v>
      </c>
      <c r="Q42" s="220" t="s">
        <v>188</v>
      </c>
      <c r="R42" s="220" t="s">
        <v>188</v>
      </c>
      <c r="S42" s="220" t="s">
        <v>412</v>
      </c>
      <c r="T42" s="220" t="s">
        <v>412</v>
      </c>
      <c r="U42" s="220" t="s">
        <v>188</v>
      </c>
      <c r="V42" s="220" t="s">
        <v>188</v>
      </c>
      <c r="W42" s="220" t="s">
        <v>412</v>
      </c>
      <c r="X42" s="221">
        <v>1921484</v>
      </c>
    </row>
    <row r="43" spans="2:24" ht="18.75" customHeight="1">
      <c r="B43" s="378"/>
      <c r="C43" s="380"/>
      <c r="D43" s="86"/>
      <c r="E43" s="86" t="s">
        <v>793</v>
      </c>
      <c r="F43" s="220">
        <v>18655</v>
      </c>
      <c r="G43" s="220">
        <v>5</v>
      </c>
      <c r="H43" s="220">
        <v>4256</v>
      </c>
      <c r="I43" s="220" t="s">
        <v>188</v>
      </c>
      <c r="J43" s="220">
        <v>4044</v>
      </c>
      <c r="K43" s="220" t="s">
        <v>441</v>
      </c>
      <c r="L43" s="220" t="s">
        <v>441</v>
      </c>
      <c r="M43" s="220" t="s">
        <v>441</v>
      </c>
      <c r="N43" s="220" t="s">
        <v>441</v>
      </c>
      <c r="O43" s="220" t="s">
        <v>441</v>
      </c>
      <c r="P43" s="220">
        <v>10350</v>
      </c>
      <c r="Q43" s="220" t="s">
        <v>188</v>
      </c>
      <c r="R43" s="220" t="s">
        <v>188</v>
      </c>
      <c r="S43" s="220" t="s">
        <v>412</v>
      </c>
      <c r="T43" s="220" t="s">
        <v>412</v>
      </c>
      <c r="U43" s="220" t="s">
        <v>188</v>
      </c>
      <c r="V43" s="220" t="s">
        <v>188</v>
      </c>
      <c r="W43" s="220" t="s">
        <v>412</v>
      </c>
      <c r="X43" s="221">
        <v>1090339</v>
      </c>
    </row>
    <row r="44" spans="2:24" ht="18.75" customHeight="1">
      <c r="B44" s="378"/>
      <c r="C44" s="380"/>
      <c r="D44" s="86"/>
      <c r="E44" s="86" t="s">
        <v>792</v>
      </c>
      <c r="F44" s="220">
        <v>20922</v>
      </c>
      <c r="G44" s="220">
        <v>80</v>
      </c>
      <c r="H44" s="220">
        <v>5180</v>
      </c>
      <c r="I44" s="220" t="s">
        <v>188</v>
      </c>
      <c r="J44" s="220">
        <v>4707</v>
      </c>
      <c r="K44" s="220" t="s">
        <v>441</v>
      </c>
      <c r="L44" s="220" t="s">
        <v>441</v>
      </c>
      <c r="M44" s="220" t="s">
        <v>441</v>
      </c>
      <c r="N44" s="220" t="s">
        <v>441</v>
      </c>
      <c r="O44" s="220" t="s">
        <v>441</v>
      </c>
      <c r="P44" s="220">
        <v>10955</v>
      </c>
      <c r="Q44" s="220" t="s">
        <v>188</v>
      </c>
      <c r="R44" s="220" t="s">
        <v>188</v>
      </c>
      <c r="S44" s="220" t="s">
        <v>412</v>
      </c>
      <c r="T44" s="220" t="s">
        <v>412</v>
      </c>
      <c r="U44" s="220" t="s">
        <v>188</v>
      </c>
      <c r="V44" s="220" t="s">
        <v>188</v>
      </c>
      <c r="W44" s="220" t="s">
        <v>412</v>
      </c>
      <c r="X44" s="221">
        <v>1385596</v>
      </c>
    </row>
    <row r="45" spans="2:24" ht="18.75" customHeight="1">
      <c r="B45" s="378"/>
      <c r="C45" s="380"/>
      <c r="D45" s="86"/>
      <c r="E45" s="86" t="s">
        <v>791</v>
      </c>
      <c r="F45" s="220">
        <v>30076</v>
      </c>
      <c r="G45" s="220">
        <v>185</v>
      </c>
      <c r="H45" s="220">
        <v>10039</v>
      </c>
      <c r="I45" s="220">
        <v>3591</v>
      </c>
      <c r="J45" s="220">
        <v>4108</v>
      </c>
      <c r="K45" s="220" t="s">
        <v>441</v>
      </c>
      <c r="L45" s="220" t="s">
        <v>441</v>
      </c>
      <c r="M45" s="220" t="s">
        <v>441</v>
      </c>
      <c r="N45" s="220" t="s">
        <v>441</v>
      </c>
      <c r="O45" s="220" t="s">
        <v>441</v>
      </c>
      <c r="P45" s="220">
        <v>12153</v>
      </c>
      <c r="Q45" s="220" t="s">
        <v>188</v>
      </c>
      <c r="R45" s="220" t="s">
        <v>188</v>
      </c>
      <c r="S45" s="220" t="s">
        <v>412</v>
      </c>
      <c r="T45" s="220" t="s">
        <v>412</v>
      </c>
      <c r="U45" s="220" t="s">
        <v>188</v>
      </c>
      <c r="V45" s="220" t="s">
        <v>188</v>
      </c>
      <c r="W45" s="220" t="s">
        <v>412</v>
      </c>
      <c r="X45" s="221">
        <v>1731798</v>
      </c>
    </row>
    <row r="46" spans="2:24" ht="18.75" customHeight="1">
      <c r="B46" s="378"/>
      <c r="C46" s="380"/>
      <c r="D46" s="86"/>
      <c r="E46" s="86" t="s">
        <v>790</v>
      </c>
      <c r="F46" s="220">
        <v>57399</v>
      </c>
      <c r="G46" s="220">
        <v>401</v>
      </c>
      <c r="H46" s="220">
        <v>22012</v>
      </c>
      <c r="I46" s="220">
        <v>14679</v>
      </c>
      <c r="J46" s="220">
        <v>5893</v>
      </c>
      <c r="K46" s="220" t="s">
        <v>441</v>
      </c>
      <c r="L46" s="220" t="s">
        <v>441</v>
      </c>
      <c r="M46" s="220" t="s">
        <v>441</v>
      </c>
      <c r="N46" s="220" t="s">
        <v>441</v>
      </c>
      <c r="O46" s="220" t="s">
        <v>441</v>
      </c>
      <c r="P46" s="220">
        <v>14414</v>
      </c>
      <c r="Q46" s="220" t="s">
        <v>188</v>
      </c>
      <c r="R46" s="220" t="s">
        <v>188</v>
      </c>
      <c r="S46" s="220" t="s">
        <v>412</v>
      </c>
      <c r="T46" s="220" t="s">
        <v>412</v>
      </c>
      <c r="U46" s="220" t="s">
        <v>188</v>
      </c>
      <c r="V46" s="220" t="s">
        <v>188</v>
      </c>
      <c r="W46" s="220" t="s">
        <v>412</v>
      </c>
      <c r="X46" s="221">
        <v>2653914</v>
      </c>
    </row>
    <row r="47" spans="2:24" ht="18.75" customHeight="1">
      <c r="B47" s="378"/>
      <c r="C47" s="380"/>
      <c r="D47" s="86"/>
      <c r="E47" s="86" t="s">
        <v>789</v>
      </c>
      <c r="F47" s="220">
        <v>38512</v>
      </c>
      <c r="G47" s="220">
        <v>264</v>
      </c>
      <c r="H47" s="220">
        <v>15523</v>
      </c>
      <c r="I47" s="220">
        <v>5343</v>
      </c>
      <c r="J47" s="220">
        <v>5574</v>
      </c>
      <c r="K47" s="220" t="s">
        <v>441</v>
      </c>
      <c r="L47" s="220" t="s">
        <v>441</v>
      </c>
      <c r="M47" s="220" t="s">
        <v>441</v>
      </c>
      <c r="N47" s="220" t="s">
        <v>441</v>
      </c>
      <c r="O47" s="220" t="s">
        <v>441</v>
      </c>
      <c r="P47" s="220">
        <v>11808</v>
      </c>
      <c r="Q47" s="220" t="s">
        <v>188</v>
      </c>
      <c r="R47" s="220" t="s">
        <v>188</v>
      </c>
      <c r="S47" s="220" t="s">
        <v>412</v>
      </c>
      <c r="T47" s="220" t="s">
        <v>412</v>
      </c>
      <c r="U47" s="220" t="s">
        <v>188</v>
      </c>
      <c r="V47" s="220" t="s">
        <v>188</v>
      </c>
      <c r="W47" s="220" t="s">
        <v>412</v>
      </c>
      <c r="X47" s="221">
        <v>1662694</v>
      </c>
    </row>
    <row r="48" spans="2:24" ht="18.75" customHeight="1">
      <c r="B48" s="378"/>
      <c r="C48" s="380"/>
      <c r="D48" s="86"/>
      <c r="E48" s="86" t="s">
        <v>788</v>
      </c>
      <c r="F48" s="220">
        <v>57119</v>
      </c>
      <c r="G48" s="220">
        <v>387</v>
      </c>
      <c r="H48" s="220">
        <v>10981</v>
      </c>
      <c r="I48" s="220">
        <v>4069</v>
      </c>
      <c r="J48" s="220">
        <v>33662</v>
      </c>
      <c r="K48" s="220" t="s">
        <v>441</v>
      </c>
      <c r="L48" s="220" t="s">
        <v>441</v>
      </c>
      <c r="M48" s="220" t="s">
        <v>441</v>
      </c>
      <c r="N48" s="220" t="s">
        <v>441</v>
      </c>
      <c r="O48" s="220" t="s">
        <v>441</v>
      </c>
      <c r="P48" s="220">
        <v>8020</v>
      </c>
      <c r="Q48" s="220" t="s">
        <v>188</v>
      </c>
      <c r="R48" s="220" t="s">
        <v>188</v>
      </c>
      <c r="S48" s="220" t="s">
        <v>412</v>
      </c>
      <c r="T48" s="220" t="s">
        <v>412</v>
      </c>
      <c r="U48" s="220" t="s">
        <v>188</v>
      </c>
      <c r="V48" s="220" t="s">
        <v>188</v>
      </c>
      <c r="W48" s="220" t="s">
        <v>412</v>
      </c>
      <c r="X48" s="221">
        <v>2457555</v>
      </c>
    </row>
    <row r="49" spans="2:24" ht="18.75" customHeight="1">
      <c r="B49" s="378"/>
      <c r="C49" s="380"/>
      <c r="D49" s="86"/>
      <c r="E49" s="86" t="s">
        <v>787</v>
      </c>
      <c r="F49" s="220">
        <v>114710</v>
      </c>
      <c r="G49" s="220">
        <v>648</v>
      </c>
      <c r="H49" s="220">
        <v>29854</v>
      </c>
      <c r="I49" s="220">
        <v>10928</v>
      </c>
      <c r="J49" s="220">
        <v>60029</v>
      </c>
      <c r="K49" s="220" t="s">
        <v>441</v>
      </c>
      <c r="L49" s="220" t="s">
        <v>441</v>
      </c>
      <c r="M49" s="220" t="s">
        <v>441</v>
      </c>
      <c r="N49" s="220" t="s">
        <v>441</v>
      </c>
      <c r="O49" s="220" t="s">
        <v>441</v>
      </c>
      <c r="P49" s="220">
        <v>13251</v>
      </c>
      <c r="Q49" s="220" t="s">
        <v>188</v>
      </c>
      <c r="R49" s="220" t="s">
        <v>188</v>
      </c>
      <c r="S49" s="220" t="s">
        <v>412</v>
      </c>
      <c r="T49" s="220" t="s">
        <v>412</v>
      </c>
      <c r="U49" s="220" t="s">
        <v>188</v>
      </c>
      <c r="V49" s="220" t="s">
        <v>188</v>
      </c>
      <c r="W49" s="220" t="s">
        <v>412</v>
      </c>
      <c r="X49" s="221">
        <v>3682627</v>
      </c>
    </row>
    <row r="50" spans="2:24" ht="18.75" customHeight="1">
      <c r="B50" s="378"/>
      <c r="C50" s="380"/>
      <c r="D50" s="86"/>
      <c r="E50" s="86" t="s">
        <v>786</v>
      </c>
      <c r="F50" s="220">
        <v>30056</v>
      </c>
      <c r="G50" s="220">
        <v>297</v>
      </c>
      <c r="H50" s="220">
        <v>12096</v>
      </c>
      <c r="I50" s="220">
        <v>3115</v>
      </c>
      <c r="J50" s="220">
        <v>5380</v>
      </c>
      <c r="K50" s="220" t="s">
        <v>441</v>
      </c>
      <c r="L50" s="220" t="s">
        <v>441</v>
      </c>
      <c r="M50" s="220" t="s">
        <v>441</v>
      </c>
      <c r="N50" s="220" t="s">
        <v>441</v>
      </c>
      <c r="O50" s="220" t="s">
        <v>441</v>
      </c>
      <c r="P50" s="220">
        <v>9168</v>
      </c>
      <c r="Q50" s="220" t="s">
        <v>188</v>
      </c>
      <c r="R50" s="220" t="s">
        <v>188</v>
      </c>
      <c r="S50" s="220" t="s">
        <v>412</v>
      </c>
      <c r="T50" s="220" t="s">
        <v>412</v>
      </c>
      <c r="U50" s="220" t="s">
        <v>188</v>
      </c>
      <c r="V50" s="220" t="s">
        <v>188</v>
      </c>
      <c r="W50" s="220" t="s">
        <v>412</v>
      </c>
      <c r="X50" s="221">
        <v>1910025</v>
      </c>
    </row>
    <row r="51" spans="2:24" ht="18.75" customHeight="1">
      <c r="B51" s="378"/>
      <c r="C51" s="380"/>
      <c r="D51" s="86"/>
      <c r="E51" s="86" t="s">
        <v>785</v>
      </c>
      <c r="F51" s="220">
        <v>35067</v>
      </c>
      <c r="G51" s="220">
        <v>783</v>
      </c>
      <c r="H51" s="220">
        <v>13782</v>
      </c>
      <c r="I51" s="220">
        <v>4149</v>
      </c>
      <c r="J51" s="220">
        <v>5593</v>
      </c>
      <c r="K51" s="220" t="s">
        <v>441</v>
      </c>
      <c r="L51" s="220" t="s">
        <v>441</v>
      </c>
      <c r="M51" s="220" t="s">
        <v>441</v>
      </c>
      <c r="N51" s="220" t="s">
        <v>441</v>
      </c>
      <c r="O51" s="220" t="s">
        <v>441</v>
      </c>
      <c r="P51" s="220">
        <v>10760</v>
      </c>
      <c r="Q51" s="220" t="s">
        <v>188</v>
      </c>
      <c r="R51" s="220" t="s">
        <v>188</v>
      </c>
      <c r="S51" s="220" t="s">
        <v>412</v>
      </c>
      <c r="T51" s="220" t="s">
        <v>412</v>
      </c>
      <c r="U51" s="220" t="s">
        <v>188</v>
      </c>
      <c r="V51" s="220" t="s">
        <v>188</v>
      </c>
      <c r="W51" s="220" t="s">
        <v>412</v>
      </c>
      <c r="X51" s="221">
        <v>2370580</v>
      </c>
    </row>
    <row r="52" spans="2:24" ht="18.75" customHeight="1">
      <c r="B52" s="378"/>
      <c r="C52" s="380"/>
      <c r="D52" s="86"/>
      <c r="E52" s="86" t="s">
        <v>784</v>
      </c>
      <c r="F52" s="220">
        <v>33789</v>
      </c>
      <c r="G52" s="220">
        <v>769</v>
      </c>
      <c r="H52" s="220">
        <v>11502</v>
      </c>
      <c r="I52" s="220">
        <v>3626</v>
      </c>
      <c r="J52" s="220">
        <v>5406</v>
      </c>
      <c r="K52" s="220" t="s">
        <v>441</v>
      </c>
      <c r="L52" s="220" t="s">
        <v>441</v>
      </c>
      <c r="M52" s="220" t="s">
        <v>441</v>
      </c>
      <c r="N52" s="220" t="s">
        <v>441</v>
      </c>
      <c r="O52" s="220" t="s">
        <v>441</v>
      </c>
      <c r="P52" s="220">
        <v>12486</v>
      </c>
      <c r="Q52" s="220" t="s">
        <v>188</v>
      </c>
      <c r="R52" s="220" t="s">
        <v>188</v>
      </c>
      <c r="S52" s="220" t="s">
        <v>412</v>
      </c>
      <c r="T52" s="220" t="s">
        <v>412</v>
      </c>
      <c r="U52" s="220" t="s">
        <v>188</v>
      </c>
      <c r="V52" s="220" t="s">
        <v>188</v>
      </c>
      <c r="W52" s="220" t="s">
        <v>412</v>
      </c>
      <c r="X52" s="221">
        <v>2349262</v>
      </c>
    </row>
    <row r="53" spans="2:24" ht="18.75" customHeight="1">
      <c r="B53" s="378"/>
      <c r="C53" s="380"/>
      <c r="D53" s="86"/>
      <c r="E53" s="86" t="s">
        <v>783</v>
      </c>
      <c r="F53" s="220">
        <v>23537</v>
      </c>
      <c r="G53" s="220">
        <v>158</v>
      </c>
      <c r="H53" s="220">
        <v>8239</v>
      </c>
      <c r="I53" s="220">
        <v>695</v>
      </c>
      <c r="J53" s="220">
        <v>3885</v>
      </c>
      <c r="K53" s="220" t="s">
        <v>441</v>
      </c>
      <c r="L53" s="220" t="s">
        <v>441</v>
      </c>
      <c r="M53" s="220" t="s">
        <v>441</v>
      </c>
      <c r="N53" s="220" t="s">
        <v>441</v>
      </c>
      <c r="O53" s="220" t="s">
        <v>441</v>
      </c>
      <c r="P53" s="220">
        <v>10560</v>
      </c>
      <c r="Q53" s="220" t="s">
        <v>188</v>
      </c>
      <c r="R53" s="220" t="s">
        <v>188</v>
      </c>
      <c r="S53" s="220" t="s">
        <v>412</v>
      </c>
      <c r="T53" s="220" t="s">
        <v>412</v>
      </c>
      <c r="U53" s="220" t="s">
        <v>188</v>
      </c>
      <c r="V53" s="220" t="s">
        <v>188</v>
      </c>
      <c r="W53" s="220" t="s">
        <v>412</v>
      </c>
      <c r="X53" s="221">
        <v>952185</v>
      </c>
    </row>
    <row r="54" spans="2:24" ht="18.75" customHeight="1">
      <c r="B54" s="378"/>
      <c r="C54" s="380">
        <v>10</v>
      </c>
      <c r="D54" s="86">
        <v>1998</v>
      </c>
      <c r="E54" s="86" t="s">
        <v>794</v>
      </c>
      <c r="F54" s="220">
        <v>24974</v>
      </c>
      <c r="G54" s="220">
        <v>8</v>
      </c>
      <c r="H54" s="220">
        <v>8581</v>
      </c>
      <c r="I54" s="220">
        <v>858</v>
      </c>
      <c r="J54" s="220">
        <v>4450</v>
      </c>
      <c r="K54" s="220" t="s">
        <v>441</v>
      </c>
      <c r="L54" s="220" t="s">
        <v>441</v>
      </c>
      <c r="M54" s="220" t="s">
        <v>441</v>
      </c>
      <c r="N54" s="220" t="s">
        <v>441</v>
      </c>
      <c r="O54" s="220" t="s">
        <v>441</v>
      </c>
      <c r="P54" s="220">
        <v>11077</v>
      </c>
      <c r="Q54" s="220" t="s">
        <v>188</v>
      </c>
      <c r="R54" s="220" t="s">
        <v>188</v>
      </c>
      <c r="S54" s="220" t="s">
        <v>412</v>
      </c>
      <c r="T54" s="220" t="s">
        <v>412</v>
      </c>
      <c r="U54" s="220" t="s">
        <v>188</v>
      </c>
      <c r="V54" s="220" t="s">
        <v>188</v>
      </c>
      <c r="W54" s="220" t="s">
        <v>412</v>
      </c>
      <c r="X54" s="221">
        <v>2288176</v>
      </c>
    </row>
    <row r="55" spans="2:24" ht="18.75" customHeight="1">
      <c r="B55" s="378"/>
      <c r="C55" s="380"/>
      <c r="D55" s="86"/>
      <c r="E55" s="86" t="s">
        <v>793</v>
      </c>
      <c r="F55" s="220">
        <v>23211</v>
      </c>
      <c r="G55" s="220">
        <v>3</v>
      </c>
      <c r="H55" s="220">
        <v>8408</v>
      </c>
      <c r="I55" s="220">
        <v>651</v>
      </c>
      <c r="J55" s="220">
        <v>4774</v>
      </c>
      <c r="K55" s="220" t="s">
        <v>441</v>
      </c>
      <c r="L55" s="220" t="s">
        <v>441</v>
      </c>
      <c r="M55" s="220" t="s">
        <v>441</v>
      </c>
      <c r="N55" s="220" t="s">
        <v>441</v>
      </c>
      <c r="O55" s="220" t="s">
        <v>441</v>
      </c>
      <c r="P55" s="220">
        <v>9375</v>
      </c>
      <c r="Q55" s="220" t="s">
        <v>188</v>
      </c>
      <c r="R55" s="220" t="s">
        <v>188</v>
      </c>
      <c r="S55" s="220" t="s">
        <v>412</v>
      </c>
      <c r="T55" s="220" t="s">
        <v>412</v>
      </c>
      <c r="U55" s="220" t="s">
        <v>188</v>
      </c>
      <c r="V55" s="220" t="s">
        <v>188</v>
      </c>
      <c r="W55" s="220" t="s">
        <v>412</v>
      </c>
      <c r="X55" s="221">
        <v>1112143</v>
      </c>
    </row>
    <row r="56" spans="2:24" ht="18.75" customHeight="1">
      <c r="B56" s="378"/>
      <c r="C56" s="380"/>
      <c r="D56" s="86"/>
      <c r="E56" s="86" t="s">
        <v>792</v>
      </c>
      <c r="F56" s="220">
        <v>30421</v>
      </c>
      <c r="G56" s="220">
        <v>65</v>
      </c>
      <c r="H56" s="220">
        <v>11667</v>
      </c>
      <c r="I56" s="220">
        <v>1816</v>
      </c>
      <c r="J56" s="220">
        <v>5542</v>
      </c>
      <c r="K56" s="220" t="s">
        <v>441</v>
      </c>
      <c r="L56" s="220" t="s">
        <v>441</v>
      </c>
      <c r="M56" s="220" t="s">
        <v>441</v>
      </c>
      <c r="N56" s="220" t="s">
        <v>441</v>
      </c>
      <c r="O56" s="220" t="s">
        <v>441</v>
      </c>
      <c r="P56" s="220">
        <v>11331</v>
      </c>
      <c r="Q56" s="220" t="s">
        <v>188</v>
      </c>
      <c r="R56" s="220" t="s">
        <v>188</v>
      </c>
      <c r="S56" s="220" t="s">
        <v>412</v>
      </c>
      <c r="T56" s="220" t="s">
        <v>412</v>
      </c>
      <c r="U56" s="220" t="s">
        <v>188</v>
      </c>
      <c r="V56" s="220" t="s">
        <v>188</v>
      </c>
      <c r="W56" s="220" t="s">
        <v>412</v>
      </c>
      <c r="X56" s="221">
        <v>1396777</v>
      </c>
    </row>
    <row r="57" spans="2:24" ht="18.75" customHeight="1">
      <c r="B57" s="378"/>
      <c r="C57" s="380"/>
      <c r="D57" s="86"/>
      <c r="E57" s="86" t="s">
        <v>791</v>
      </c>
      <c r="F57" s="220">
        <v>28769</v>
      </c>
      <c r="G57" s="220">
        <v>190</v>
      </c>
      <c r="H57" s="220">
        <v>11740</v>
      </c>
      <c r="I57" s="220">
        <v>2189</v>
      </c>
      <c r="J57" s="220">
        <v>5128</v>
      </c>
      <c r="K57" s="220" t="s">
        <v>441</v>
      </c>
      <c r="L57" s="220" t="s">
        <v>441</v>
      </c>
      <c r="M57" s="220" t="s">
        <v>441</v>
      </c>
      <c r="N57" s="220" t="s">
        <v>441</v>
      </c>
      <c r="O57" s="220" t="s">
        <v>441</v>
      </c>
      <c r="P57" s="220">
        <v>9522</v>
      </c>
      <c r="Q57" s="220" t="s">
        <v>188</v>
      </c>
      <c r="R57" s="220" t="s">
        <v>188</v>
      </c>
      <c r="S57" s="220" t="s">
        <v>412</v>
      </c>
      <c r="T57" s="220" t="s">
        <v>412</v>
      </c>
      <c r="U57" s="220" t="s">
        <v>188</v>
      </c>
      <c r="V57" s="220" t="s">
        <v>188</v>
      </c>
      <c r="W57" s="220" t="s">
        <v>412</v>
      </c>
      <c r="X57" s="221">
        <v>1839496</v>
      </c>
    </row>
    <row r="58" spans="2:24" ht="18.75" customHeight="1">
      <c r="B58" s="378"/>
      <c r="C58" s="380"/>
      <c r="D58" s="86"/>
      <c r="E58" s="86" t="s">
        <v>790</v>
      </c>
      <c r="F58" s="220">
        <v>38760</v>
      </c>
      <c r="G58" s="220">
        <v>233</v>
      </c>
      <c r="H58" s="220">
        <v>15701</v>
      </c>
      <c r="I58" s="220">
        <v>5623</v>
      </c>
      <c r="J58" s="220">
        <v>5395</v>
      </c>
      <c r="K58" s="220" t="s">
        <v>441</v>
      </c>
      <c r="L58" s="220" t="s">
        <v>441</v>
      </c>
      <c r="M58" s="220" t="s">
        <v>441</v>
      </c>
      <c r="N58" s="220" t="s">
        <v>441</v>
      </c>
      <c r="O58" s="220" t="s">
        <v>441</v>
      </c>
      <c r="P58" s="220">
        <v>11808</v>
      </c>
      <c r="Q58" s="220" t="s">
        <v>188</v>
      </c>
      <c r="R58" s="220" t="s">
        <v>188</v>
      </c>
      <c r="S58" s="220" t="s">
        <v>412</v>
      </c>
      <c r="T58" s="220" t="s">
        <v>412</v>
      </c>
      <c r="U58" s="220" t="s">
        <v>188</v>
      </c>
      <c r="V58" s="220" t="s">
        <v>188</v>
      </c>
      <c r="W58" s="220" t="s">
        <v>412</v>
      </c>
      <c r="X58" s="221">
        <v>2367064</v>
      </c>
    </row>
    <row r="59" spans="2:24" ht="18.75" customHeight="1">
      <c r="B59" s="378"/>
      <c r="C59" s="380"/>
      <c r="D59" s="86"/>
      <c r="E59" s="86" t="s">
        <v>789</v>
      </c>
      <c r="F59" s="220">
        <v>28414</v>
      </c>
      <c r="G59" s="220">
        <v>156</v>
      </c>
      <c r="H59" s="220">
        <v>10155</v>
      </c>
      <c r="I59" s="220">
        <v>2160</v>
      </c>
      <c r="J59" s="220">
        <v>6127</v>
      </c>
      <c r="K59" s="220" t="s">
        <v>441</v>
      </c>
      <c r="L59" s="220" t="s">
        <v>441</v>
      </c>
      <c r="M59" s="220" t="s">
        <v>441</v>
      </c>
      <c r="N59" s="220" t="s">
        <v>441</v>
      </c>
      <c r="O59" s="220" t="s">
        <v>441</v>
      </c>
      <c r="P59" s="220">
        <v>9816</v>
      </c>
      <c r="Q59" s="220" t="s">
        <v>188</v>
      </c>
      <c r="R59" s="220" t="s">
        <v>188</v>
      </c>
      <c r="S59" s="220" t="s">
        <v>412</v>
      </c>
      <c r="T59" s="220" t="s">
        <v>412</v>
      </c>
      <c r="U59" s="220" t="s">
        <v>188</v>
      </c>
      <c r="V59" s="220" t="s">
        <v>188</v>
      </c>
      <c r="W59" s="220" t="s">
        <v>412</v>
      </c>
      <c r="X59" s="221">
        <v>1547617</v>
      </c>
    </row>
    <row r="60" spans="2:24" ht="18.75" customHeight="1">
      <c r="B60" s="378"/>
      <c r="C60" s="380"/>
      <c r="D60" s="86"/>
      <c r="E60" s="86" t="s">
        <v>788</v>
      </c>
      <c r="F60" s="220">
        <v>63782</v>
      </c>
      <c r="G60" s="220">
        <v>356</v>
      </c>
      <c r="H60" s="220">
        <v>10910</v>
      </c>
      <c r="I60" s="220">
        <v>2941</v>
      </c>
      <c r="J60" s="220">
        <v>38707</v>
      </c>
      <c r="K60" s="220" t="s">
        <v>441</v>
      </c>
      <c r="L60" s="220" t="s">
        <v>441</v>
      </c>
      <c r="M60" s="220" t="s">
        <v>441</v>
      </c>
      <c r="N60" s="220" t="s">
        <v>441</v>
      </c>
      <c r="O60" s="220" t="s">
        <v>441</v>
      </c>
      <c r="P60" s="220">
        <v>10868</v>
      </c>
      <c r="Q60" s="220" t="s">
        <v>188</v>
      </c>
      <c r="R60" s="220" t="s">
        <v>188</v>
      </c>
      <c r="S60" s="220" t="s">
        <v>412</v>
      </c>
      <c r="T60" s="220" t="s">
        <v>412</v>
      </c>
      <c r="U60" s="220" t="s">
        <v>188</v>
      </c>
      <c r="V60" s="220" t="s">
        <v>188</v>
      </c>
      <c r="W60" s="220" t="s">
        <v>412</v>
      </c>
      <c r="X60" s="221">
        <v>2341250</v>
      </c>
    </row>
    <row r="61" spans="2:24" ht="18.75" customHeight="1">
      <c r="B61" s="378"/>
      <c r="C61" s="380"/>
      <c r="D61" s="86"/>
      <c r="E61" s="86" t="s">
        <v>787</v>
      </c>
      <c r="F61" s="220">
        <v>94461</v>
      </c>
      <c r="G61" s="220">
        <v>391</v>
      </c>
      <c r="H61" s="220">
        <v>18081</v>
      </c>
      <c r="I61" s="220">
        <v>6558</v>
      </c>
      <c r="J61" s="220">
        <v>55014</v>
      </c>
      <c r="K61" s="220" t="s">
        <v>441</v>
      </c>
      <c r="L61" s="220" t="s">
        <v>441</v>
      </c>
      <c r="M61" s="220" t="s">
        <v>441</v>
      </c>
      <c r="N61" s="220" t="s">
        <v>441</v>
      </c>
      <c r="O61" s="220" t="s">
        <v>441</v>
      </c>
      <c r="P61" s="220">
        <v>14417</v>
      </c>
      <c r="Q61" s="220" t="s">
        <v>188</v>
      </c>
      <c r="R61" s="220" t="s">
        <v>188</v>
      </c>
      <c r="S61" s="220" t="s">
        <v>412</v>
      </c>
      <c r="T61" s="220" t="s">
        <v>412</v>
      </c>
      <c r="U61" s="220" t="s">
        <v>188</v>
      </c>
      <c r="V61" s="220" t="s">
        <v>188</v>
      </c>
      <c r="W61" s="220" t="s">
        <v>412</v>
      </c>
      <c r="X61" s="221">
        <v>3811214</v>
      </c>
    </row>
    <row r="62" spans="2:24" ht="18.75" customHeight="1">
      <c r="B62" s="378"/>
      <c r="C62" s="380"/>
      <c r="D62" s="86"/>
      <c r="E62" s="86" t="s">
        <v>786</v>
      </c>
      <c r="F62" s="220">
        <v>28323</v>
      </c>
      <c r="G62" s="220">
        <v>230</v>
      </c>
      <c r="H62" s="220">
        <v>9501</v>
      </c>
      <c r="I62" s="220">
        <v>2288</v>
      </c>
      <c r="J62" s="220">
        <v>7376</v>
      </c>
      <c r="K62" s="220" t="s">
        <v>441</v>
      </c>
      <c r="L62" s="220" t="s">
        <v>441</v>
      </c>
      <c r="M62" s="220" t="s">
        <v>441</v>
      </c>
      <c r="N62" s="220" t="s">
        <v>441</v>
      </c>
      <c r="O62" s="220" t="s">
        <v>441</v>
      </c>
      <c r="P62" s="220">
        <v>8928</v>
      </c>
      <c r="Q62" s="220" t="s">
        <v>188</v>
      </c>
      <c r="R62" s="220" t="s">
        <v>188</v>
      </c>
      <c r="S62" s="220" t="s">
        <v>412</v>
      </c>
      <c r="T62" s="220" t="s">
        <v>412</v>
      </c>
      <c r="U62" s="220" t="s">
        <v>188</v>
      </c>
      <c r="V62" s="220" t="s">
        <v>188</v>
      </c>
      <c r="W62" s="220" t="s">
        <v>412</v>
      </c>
      <c r="X62" s="221">
        <v>1707662</v>
      </c>
    </row>
    <row r="63" spans="2:24" ht="18.75" customHeight="1">
      <c r="B63" s="378"/>
      <c r="C63" s="380"/>
      <c r="D63" s="86"/>
      <c r="E63" s="86" t="s">
        <v>785</v>
      </c>
      <c r="F63" s="220">
        <v>27910</v>
      </c>
      <c r="G63" s="220">
        <v>449</v>
      </c>
      <c r="H63" s="220">
        <v>8306</v>
      </c>
      <c r="I63" s="220">
        <v>1982</v>
      </c>
      <c r="J63" s="220">
        <v>7000</v>
      </c>
      <c r="K63" s="220" t="s">
        <v>441</v>
      </c>
      <c r="L63" s="220" t="s">
        <v>441</v>
      </c>
      <c r="M63" s="220" t="s">
        <v>441</v>
      </c>
      <c r="N63" s="220" t="s">
        <v>441</v>
      </c>
      <c r="O63" s="220" t="s">
        <v>441</v>
      </c>
      <c r="P63" s="220">
        <v>10173</v>
      </c>
      <c r="Q63" s="220" t="s">
        <v>188</v>
      </c>
      <c r="R63" s="220" t="s">
        <v>188</v>
      </c>
      <c r="S63" s="220" t="s">
        <v>412</v>
      </c>
      <c r="T63" s="220" t="s">
        <v>412</v>
      </c>
      <c r="U63" s="220" t="s">
        <v>188</v>
      </c>
      <c r="V63" s="220" t="s">
        <v>188</v>
      </c>
      <c r="W63" s="220" t="s">
        <v>412</v>
      </c>
      <c r="X63" s="221">
        <v>2196709</v>
      </c>
    </row>
    <row r="64" spans="2:24" ht="18.75" customHeight="1">
      <c r="B64" s="378"/>
      <c r="C64" s="380"/>
      <c r="D64" s="86"/>
      <c r="E64" s="86" t="s">
        <v>784</v>
      </c>
      <c r="F64" s="220">
        <v>29384</v>
      </c>
      <c r="G64" s="220">
        <v>548</v>
      </c>
      <c r="H64" s="220">
        <v>8288</v>
      </c>
      <c r="I64" s="220">
        <v>2497</v>
      </c>
      <c r="J64" s="220">
        <v>6269</v>
      </c>
      <c r="K64" s="220" t="s">
        <v>441</v>
      </c>
      <c r="L64" s="220" t="s">
        <v>441</v>
      </c>
      <c r="M64" s="220" t="s">
        <v>441</v>
      </c>
      <c r="N64" s="220" t="s">
        <v>441</v>
      </c>
      <c r="O64" s="220" t="s">
        <v>441</v>
      </c>
      <c r="P64" s="220">
        <v>11782</v>
      </c>
      <c r="Q64" s="220" t="s">
        <v>188</v>
      </c>
      <c r="R64" s="220" t="s">
        <v>188</v>
      </c>
      <c r="S64" s="220" t="s">
        <v>412</v>
      </c>
      <c r="T64" s="220" t="s">
        <v>412</v>
      </c>
      <c r="U64" s="220" t="s">
        <v>188</v>
      </c>
      <c r="V64" s="220" t="s">
        <v>188</v>
      </c>
      <c r="W64" s="220" t="s">
        <v>412</v>
      </c>
      <c r="X64" s="221">
        <v>2273522</v>
      </c>
    </row>
    <row r="65" spans="2:24" ht="18.75" customHeight="1">
      <c r="B65" s="378"/>
      <c r="C65" s="380"/>
      <c r="D65" s="86"/>
      <c r="E65" s="86" t="s">
        <v>783</v>
      </c>
      <c r="F65" s="220">
        <v>21215</v>
      </c>
      <c r="G65" s="220">
        <v>125</v>
      </c>
      <c r="H65" s="220">
        <v>6563</v>
      </c>
      <c r="I65" s="220">
        <v>498</v>
      </c>
      <c r="J65" s="220">
        <v>4564</v>
      </c>
      <c r="K65" s="220" t="s">
        <v>441</v>
      </c>
      <c r="L65" s="220" t="s">
        <v>441</v>
      </c>
      <c r="M65" s="220" t="s">
        <v>441</v>
      </c>
      <c r="N65" s="220" t="s">
        <v>441</v>
      </c>
      <c r="O65" s="220" t="s">
        <v>441</v>
      </c>
      <c r="P65" s="220">
        <v>9465</v>
      </c>
      <c r="Q65" s="220" t="s">
        <v>188</v>
      </c>
      <c r="R65" s="220" t="s">
        <v>188</v>
      </c>
      <c r="S65" s="220" t="s">
        <v>412</v>
      </c>
      <c r="T65" s="220" t="s">
        <v>412</v>
      </c>
      <c r="U65" s="220" t="s">
        <v>188</v>
      </c>
      <c r="V65" s="220" t="s">
        <v>188</v>
      </c>
      <c r="W65" s="220" t="s">
        <v>412</v>
      </c>
      <c r="X65" s="221">
        <v>1033431</v>
      </c>
    </row>
    <row r="66" spans="2:24" ht="18.75" customHeight="1">
      <c r="B66" s="378" t="s">
        <v>87</v>
      </c>
      <c r="C66" s="380">
        <v>11</v>
      </c>
      <c r="D66" s="86">
        <v>1999</v>
      </c>
      <c r="E66" s="86" t="s">
        <v>794</v>
      </c>
      <c r="F66" s="220">
        <v>22230</v>
      </c>
      <c r="G66" s="220" t="s">
        <v>439</v>
      </c>
      <c r="H66" s="220">
        <v>7161</v>
      </c>
      <c r="I66" s="220">
        <v>482</v>
      </c>
      <c r="J66" s="220">
        <v>4436</v>
      </c>
      <c r="K66" s="220" t="s">
        <v>439</v>
      </c>
      <c r="L66" s="220" t="s">
        <v>439</v>
      </c>
      <c r="M66" s="220" t="s">
        <v>439</v>
      </c>
      <c r="N66" s="220" t="s">
        <v>439</v>
      </c>
      <c r="O66" s="220" t="s">
        <v>439</v>
      </c>
      <c r="P66" s="220">
        <v>10151</v>
      </c>
      <c r="Q66" s="220" t="s">
        <v>188</v>
      </c>
      <c r="R66" s="220" t="s">
        <v>188</v>
      </c>
      <c r="S66" s="220" t="s">
        <v>412</v>
      </c>
      <c r="T66" s="220" t="s">
        <v>412</v>
      </c>
      <c r="U66" s="220" t="s">
        <v>188</v>
      </c>
      <c r="V66" s="220" t="s">
        <v>188</v>
      </c>
      <c r="W66" s="220" t="s">
        <v>412</v>
      </c>
      <c r="X66" s="221">
        <v>2372427</v>
      </c>
    </row>
    <row r="67" spans="2:24" ht="18.75" customHeight="1">
      <c r="B67" s="378"/>
      <c r="C67" s="380"/>
      <c r="D67" s="86"/>
      <c r="E67" s="86" t="s">
        <v>793</v>
      </c>
      <c r="F67" s="220">
        <v>18177</v>
      </c>
      <c r="G67" s="220" t="s">
        <v>439</v>
      </c>
      <c r="H67" s="220">
        <v>5253</v>
      </c>
      <c r="I67" s="220">
        <v>195</v>
      </c>
      <c r="J67" s="220">
        <v>4487</v>
      </c>
      <c r="K67" s="220" t="s">
        <v>439</v>
      </c>
      <c r="L67" s="220" t="s">
        <v>439</v>
      </c>
      <c r="M67" s="220" t="s">
        <v>439</v>
      </c>
      <c r="N67" s="220" t="s">
        <v>439</v>
      </c>
      <c r="O67" s="220" t="s">
        <v>439</v>
      </c>
      <c r="P67" s="220">
        <v>8242</v>
      </c>
      <c r="Q67" s="220" t="s">
        <v>188</v>
      </c>
      <c r="R67" s="220" t="s">
        <v>188</v>
      </c>
      <c r="S67" s="220" t="s">
        <v>412</v>
      </c>
      <c r="T67" s="220" t="s">
        <v>412</v>
      </c>
      <c r="U67" s="220" t="s">
        <v>188</v>
      </c>
      <c r="V67" s="220" t="s">
        <v>188</v>
      </c>
      <c r="W67" s="220" t="s">
        <v>412</v>
      </c>
      <c r="X67" s="221">
        <v>1082746</v>
      </c>
    </row>
    <row r="68" spans="2:24" ht="18.75" customHeight="1">
      <c r="B68" s="378"/>
      <c r="C68" s="380"/>
      <c r="D68" s="86"/>
      <c r="E68" s="86" t="s">
        <v>792</v>
      </c>
      <c r="F68" s="220">
        <v>26158</v>
      </c>
      <c r="G68" s="220" t="s">
        <v>439</v>
      </c>
      <c r="H68" s="220">
        <v>8785</v>
      </c>
      <c r="I68" s="220">
        <v>619</v>
      </c>
      <c r="J68" s="220">
        <v>6532</v>
      </c>
      <c r="K68" s="220" t="s">
        <v>439</v>
      </c>
      <c r="L68" s="220" t="s">
        <v>439</v>
      </c>
      <c r="M68" s="220" t="s">
        <v>439</v>
      </c>
      <c r="N68" s="220" t="s">
        <v>439</v>
      </c>
      <c r="O68" s="220" t="s">
        <v>439</v>
      </c>
      <c r="P68" s="220">
        <v>10222</v>
      </c>
      <c r="Q68" s="220" t="s">
        <v>188</v>
      </c>
      <c r="R68" s="220" t="s">
        <v>188</v>
      </c>
      <c r="S68" s="220" t="s">
        <v>412</v>
      </c>
      <c r="T68" s="220" t="s">
        <v>412</v>
      </c>
      <c r="U68" s="220" t="s">
        <v>188</v>
      </c>
      <c r="V68" s="220" t="s">
        <v>188</v>
      </c>
      <c r="W68" s="220" t="s">
        <v>412</v>
      </c>
      <c r="X68" s="221">
        <v>1300394</v>
      </c>
    </row>
    <row r="69" spans="2:24" ht="18.75" customHeight="1">
      <c r="B69" s="378"/>
      <c r="C69" s="380"/>
      <c r="D69" s="86"/>
      <c r="E69" s="86" t="s">
        <v>791</v>
      </c>
      <c r="F69" s="220">
        <v>26304</v>
      </c>
      <c r="G69" s="220" t="s">
        <v>439</v>
      </c>
      <c r="H69" s="220">
        <v>11166</v>
      </c>
      <c r="I69" s="220">
        <v>982</v>
      </c>
      <c r="J69" s="220">
        <v>5832</v>
      </c>
      <c r="K69" s="220" t="s">
        <v>439</v>
      </c>
      <c r="L69" s="220" t="s">
        <v>439</v>
      </c>
      <c r="M69" s="220" t="s">
        <v>439</v>
      </c>
      <c r="N69" s="220" t="s">
        <v>439</v>
      </c>
      <c r="O69" s="220" t="s">
        <v>439</v>
      </c>
      <c r="P69" s="220">
        <v>8324</v>
      </c>
      <c r="Q69" s="220" t="s">
        <v>188</v>
      </c>
      <c r="R69" s="220" t="s">
        <v>188</v>
      </c>
      <c r="S69" s="220" t="s">
        <v>412</v>
      </c>
      <c r="T69" s="220" t="s">
        <v>412</v>
      </c>
      <c r="U69" s="220" t="s">
        <v>188</v>
      </c>
      <c r="V69" s="220" t="s">
        <v>188</v>
      </c>
      <c r="W69" s="220" t="s">
        <v>412</v>
      </c>
      <c r="X69" s="221">
        <v>1620091</v>
      </c>
    </row>
    <row r="70" spans="2:24" ht="18.75" customHeight="1">
      <c r="B70" s="378"/>
      <c r="C70" s="380"/>
      <c r="D70" s="86"/>
      <c r="E70" s="86" t="s">
        <v>790</v>
      </c>
      <c r="F70" s="220">
        <v>37455</v>
      </c>
      <c r="G70" s="220" t="s">
        <v>439</v>
      </c>
      <c r="H70" s="220">
        <v>15541</v>
      </c>
      <c r="I70" s="220">
        <v>4091</v>
      </c>
      <c r="J70" s="220">
        <v>5919</v>
      </c>
      <c r="K70" s="220" t="s">
        <v>439</v>
      </c>
      <c r="L70" s="220" t="s">
        <v>439</v>
      </c>
      <c r="M70" s="220" t="s">
        <v>439</v>
      </c>
      <c r="N70" s="220" t="s">
        <v>439</v>
      </c>
      <c r="O70" s="220" t="s">
        <v>439</v>
      </c>
      <c r="P70" s="220">
        <v>11904</v>
      </c>
      <c r="Q70" s="220" t="s">
        <v>188</v>
      </c>
      <c r="R70" s="220" t="s">
        <v>188</v>
      </c>
      <c r="S70" s="220" t="s">
        <v>412</v>
      </c>
      <c r="T70" s="220" t="s">
        <v>412</v>
      </c>
      <c r="U70" s="220" t="s">
        <v>188</v>
      </c>
      <c r="V70" s="220" t="s">
        <v>188</v>
      </c>
      <c r="W70" s="220" t="s">
        <v>412</v>
      </c>
      <c r="X70" s="221">
        <v>2536096</v>
      </c>
    </row>
    <row r="71" spans="2:24" ht="18.75" customHeight="1">
      <c r="B71" s="378"/>
      <c r="C71" s="380"/>
      <c r="D71" s="86"/>
      <c r="E71" s="86" t="s">
        <v>789</v>
      </c>
      <c r="F71" s="220">
        <v>24521</v>
      </c>
      <c r="G71" s="220" t="s">
        <v>439</v>
      </c>
      <c r="H71" s="220">
        <v>8141</v>
      </c>
      <c r="I71" s="220">
        <v>946</v>
      </c>
      <c r="J71" s="220">
        <v>6696</v>
      </c>
      <c r="K71" s="220" t="s">
        <v>439</v>
      </c>
      <c r="L71" s="220" t="s">
        <v>439</v>
      </c>
      <c r="M71" s="220" t="s">
        <v>439</v>
      </c>
      <c r="N71" s="220" t="s">
        <v>439</v>
      </c>
      <c r="O71" s="220" t="s">
        <v>439</v>
      </c>
      <c r="P71" s="220">
        <v>8738</v>
      </c>
      <c r="Q71" s="220" t="s">
        <v>188</v>
      </c>
      <c r="R71" s="220" t="s">
        <v>188</v>
      </c>
      <c r="S71" s="220" t="s">
        <v>412</v>
      </c>
      <c r="T71" s="220" t="s">
        <v>412</v>
      </c>
      <c r="U71" s="220" t="s">
        <v>188</v>
      </c>
      <c r="V71" s="220" t="s">
        <v>188</v>
      </c>
      <c r="W71" s="220" t="s">
        <v>412</v>
      </c>
      <c r="X71" s="221">
        <v>1585119</v>
      </c>
    </row>
    <row r="72" spans="2:24" ht="18.75" customHeight="1">
      <c r="B72" s="378"/>
      <c r="C72" s="380"/>
      <c r="D72" s="86"/>
      <c r="E72" s="86" t="s">
        <v>788</v>
      </c>
      <c r="F72" s="220">
        <v>46970</v>
      </c>
      <c r="G72" s="220" t="s">
        <v>439</v>
      </c>
      <c r="H72" s="220">
        <v>9733</v>
      </c>
      <c r="I72" s="220">
        <v>1308</v>
      </c>
      <c r="J72" s="220">
        <v>26330</v>
      </c>
      <c r="K72" s="220" t="s">
        <v>439</v>
      </c>
      <c r="L72" s="220" t="s">
        <v>439</v>
      </c>
      <c r="M72" s="220" t="s">
        <v>439</v>
      </c>
      <c r="N72" s="220" t="s">
        <v>439</v>
      </c>
      <c r="O72" s="220" t="s">
        <v>439</v>
      </c>
      <c r="P72" s="220">
        <v>9599</v>
      </c>
      <c r="Q72" s="220" t="s">
        <v>188</v>
      </c>
      <c r="R72" s="220" t="s">
        <v>188</v>
      </c>
      <c r="S72" s="220" t="s">
        <v>412</v>
      </c>
      <c r="T72" s="220" t="s">
        <v>412</v>
      </c>
      <c r="U72" s="220" t="s">
        <v>188</v>
      </c>
      <c r="V72" s="220" t="s">
        <v>188</v>
      </c>
      <c r="W72" s="220" t="s">
        <v>412</v>
      </c>
      <c r="X72" s="221">
        <v>2252328</v>
      </c>
    </row>
    <row r="73" spans="2:24" ht="18.75" customHeight="1">
      <c r="B73" s="378"/>
      <c r="C73" s="380"/>
      <c r="D73" s="86"/>
      <c r="E73" s="86" t="s">
        <v>787</v>
      </c>
      <c r="F73" s="220">
        <v>96296</v>
      </c>
      <c r="G73" s="220" t="s">
        <v>439</v>
      </c>
      <c r="H73" s="220">
        <v>16601</v>
      </c>
      <c r="I73" s="220">
        <v>3367</v>
      </c>
      <c r="J73" s="220">
        <v>62113</v>
      </c>
      <c r="K73" s="220" t="s">
        <v>439</v>
      </c>
      <c r="L73" s="220" t="s">
        <v>439</v>
      </c>
      <c r="M73" s="220" t="s">
        <v>439</v>
      </c>
      <c r="N73" s="220" t="s">
        <v>439</v>
      </c>
      <c r="O73" s="220" t="s">
        <v>439</v>
      </c>
      <c r="P73" s="220">
        <v>14215</v>
      </c>
      <c r="Q73" s="220" t="s">
        <v>188</v>
      </c>
      <c r="R73" s="220" t="s">
        <v>188</v>
      </c>
      <c r="S73" s="220" t="s">
        <v>412</v>
      </c>
      <c r="T73" s="220" t="s">
        <v>412</v>
      </c>
      <c r="U73" s="220" t="s">
        <v>188</v>
      </c>
      <c r="V73" s="220" t="s">
        <v>188</v>
      </c>
      <c r="W73" s="220" t="s">
        <v>412</v>
      </c>
      <c r="X73" s="221">
        <v>3619744</v>
      </c>
    </row>
    <row r="74" spans="2:24" ht="18.75" customHeight="1">
      <c r="B74" s="378"/>
      <c r="C74" s="380"/>
      <c r="D74" s="86"/>
      <c r="E74" s="86" t="s">
        <v>786</v>
      </c>
      <c r="F74" s="220">
        <v>24798</v>
      </c>
      <c r="G74" s="220" t="s">
        <v>439</v>
      </c>
      <c r="H74" s="220">
        <v>9162</v>
      </c>
      <c r="I74" s="220">
        <v>1006</v>
      </c>
      <c r="J74" s="220">
        <v>7495</v>
      </c>
      <c r="K74" s="220" t="s">
        <v>439</v>
      </c>
      <c r="L74" s="220" t="s">
        <v>439</v>
      </c>
      <c r="M74" s="220" t="s">
        <v>439</v>
      </c>
      <c r="N74" s="220" t="s">
        <v>439</v>
      </c>
      <c r="O74" s="220" t="s">
        <v>439</v>
      </c>
      <c r="P74" s="220">
        <v>7135</v>
      </c>
      <c r="Q74" s="220" t="s">
        <v>188</v>
      </c>
      <c r="R74" s="220" t="s">
        <v>188</v>
      </c>
      <c r="S74" s="220" t="s">
        <v>412</v>
      </c>
      <c r="T74" s="220" t="s">
        <v>412</v>
      </c>
      <c r="U74" s="220" t="s">
        <v>188</v>
      </c>
      <c r="V74" s="220" t="s">
        <v>188</v>
      </c>
      <c r="W74" s="220" t="s">
        <v>412</v>
      </c>
      <c r="X74" s="221">
        <v>1580899</v>
      </c>
    </row>
    <row r="75" spans="2:24" ht="18.75" customHeight="1">
      <c r="B75" s="378"/>
      <c r="C75" s="380"/>
      <c r="D75" s="86"/>
      <c r="E75" s="86" t="s">
        <v>785</v>
      </c>
      <c r="F75" s="220">
        <v>29269</v>
      </c>
      <c r="G75" s="220" t="s">
        <v>439</v>
      </c>
      <c r="H75" s="220">
        <v>9519</v>
      </c>
      <c r="I75" s="220">
        <v>1210</v>
      </c>
      <c r="J75" s="220">
        <v>7423</v>
      </c>
      <c r="K75" s="220" t="s">
        <v>439</v>
      </c>
      <c r="L75" s="220" t="s">
        <v>439</v>
      </c>
      <c r="M75" s="220" t="s">
        <v>439</v>
      </c>
      <c r="N75" s="220" t="s">
        <v>439</v>
      </c>
      <c r="O75" s="220" t="s">
        <v>439</v>
      </c>
      <c r="P75" s="220">
        <v>11117</v>
      </c>
      <c r="Q75" s="220" t="s">
        <v>188</v>
      </c>
      <c r="R75" s="220" t="s">
        <v>188</v>
      </c>
      <c r="S75" s="220" t="s">
        <v>412</v>
      </c>
      <c r="T75" s="220" t="s">
        <v>412</v>
      </c>
      <c r="U75" s="220" t="s">
        <v>188</v>
      </c>
      <c r="V75" s="220" t="s">
        <v>188</v>
      </c>
      <c r="W75" s="220" t="s">
        <v>412</v>
      </c>
      <c r="X75" s="221">
        <v>2401053</v>
      </c>
    </row>
    <row r="76" spans="2:24" ht="18.75" customHeight="1">
      <c r="B76" s="378"/>
      <c r="C76" s="380"/>
      <c r="D76" s="86"/>
      <c r="E76" s="86" t="s">
        <v>784</v>
      </c>
      <c r="F76" s="220">
        <v>27555</v>
      </c>
      <c r="G76" s="220" t="s">
        <v>439</v>
      </c>
      <c r="H76" s="220">
        <v>9507</v>
      </c>
      <c r="I76" s="220">
        <v>1030</v>
      </c>
      <c r="J76" s="220">
        <v>6885</v>
      </c>
      <c r="K76" s="220" t="s">
        <v>439</v>
      </c>
      <c r="L76" s="220" t="s">
        <v>439</v>
      </c>
      <c r="M76" s="220" t="s">
        <v>439</v>
      </c>
      <c r="N76" s="220" t="s">
        <v>439</v>
      </c>
      <c r="O76" s="220" t="s">
        <v>439</v>
      </c>
      <c r="P76" s="220">
        <v>10133</v>
      </c>
      <c r="Q76" s="220" t="s">
        <v>188</v>
      </c>
      <c r="R76" s="220" t="s">
        <v>188</v>
      </c>
      <c r="S76" s="220" t="s">
        <v>412</v>
      </c>
      <c r="T76" s="220" t="s">
        <v>412</v>
      </c>
      <c r="U76" s="220" t="s">
        <v>188</v>
      </c>
      <c r="V76" s="220" t="s">
        <v>188</v>
      </c>
      <c r="W76" s="220" t="s">
        <v>412</v>
      </c>
      <c r="X76" s="221">
        <v>2092550</v>
      </c>
    </row>
    <row r="77" spans="2:24" ht="18.75" customHeight="1">
      <c r="B77" s="378"/>
      <c r="C77" s="380"/>
      <c r="D77" s="86"/>
      <c r="E77" s="86" t="s">
        <v>783</v>
      </c>
      <c r="F77" s="220">
        <v>22375</v>
      </c>
      <c r="G77" s="220" t="s">
        <v>439</v>
      </c>
      <c r="H77" s="220">
        <v>7935</v>
      </c>
      <c r="I77" s="220">
        <v>187</v>
      </c>
      <c r="J77" s="220">
        <v>4986</v>
      </c>
      <c r="K77" s="220" t="s">
        <v>439</v>
      </c>
      <c r="L77" s="220" t="s">
        <v>439</v>
      </c>
      <c r="M77" s="220" t="s">
        <v>439</v>
      </c>
      <c r="N77" s="220" t="s">
        <v>439</v>
      </c>
      <c r="O77" s="220" t="s">
        <v>439</v>
      </c>
      <c r="P77" s="220">
        <v>9267</v>
      </c>
      <c r="Q77" s="220" t="s">
        <v>188</v>
      </c>
      <c r="R77" s="220" t="s">
        <v>188</v>
      </c>
      <c r="S77" s="220" t="s">
        <v>412</v>
      </c>
      <c r="T77" s="220" t="s">
        <v>412</v>
      </c>
      <c r="U77" s="220" t="s">
        <v>188</v>
      </c>
      <c r="V77" s="220" t="s">
        <v>188</v>
      </c>
      <c r="W77" s="220" t="s">
        <v>412</v>
      </c>
      <c r="X77" s="221">
        <v>1067324</v>
      </c>
    </row>
    <row r="78" spans="2:24" ht="18.75" customHeight="1">
      <c r="B78" s="378"/>
      <c r="C78" s="380">
        <v>12</v>
      </c>
      <c r="D78" s="86">
        <v>2000</v>
      </c>
      <c r="E78" s="86" t="s">
        <v>794</v>
      </c>
      <c r="F78" s="220">
        <v>21694</v>
      </c>
      <c r="G78" s="220" t="s">
        <v>439</v>
      </c>
      <c r="H78" s="220">
        <v>7463</v>
      </c>
      <c r="I78" s="220">
        <v>384</v>
      </c>
      <c r="J78" s="220">
        <v>4017</v>
      </c>
      <c r="K78" s="220" t="s">
        <v>439</v>
      </c>
      <c r="L78" s="220" t="s">
        <v>439</v>
      </c>
      <c r="M78" s="220" t="s">
        <v>439</v>
      </c>
      <c r="N78" s="220" t="s">
        <v>439</v>
      </c>
      <c r="O78" s="220" t="s">
        <v>439</v>
      </c>
      <c r="P78" s="220">
        <v>9830</v>
      </c>
      <c r="Q78" s="220" t="s">
        <v>188</v>
      </c>
      <c r="R78" s="220" t="s">
        <v>188</v>
      </c>
      <c r="S78" s="220" t="s">
        <v>412</v>
      </c>
      <c r="T78" s="220" t="s">
        <v>412</v>
      </c>
      <c r="U78" s="220" t="s">
        <v>188</v>
      </c>
      <c r="V78" s="220" t="s">
        <v>188</v>
      </c>
      <c r="W78" s="220" t="s">
        <v>412</v>
      </c>
      <c r="X78" s="221">
        <v>2559917</v>
      </c>
    </row>
    <row r="79" spans="2:24" ht="18.75" customHeight="1">
      <c r="B79" s="378"/>
      <c r="C79" s="380"/>
      <c r="D79" s="86"/>
      <c r="E79" s="86" t="s">
        <v>793</v>
      </c>
      <c r="F79" s="220">
        <v>19542</v>
      </c>
      <c r="G79" s="220" t="s">
        <v>439</v>
      </c>
      <c r="H79" s="220">
        <v>6211</v>
      </c>
      <c r="I79" s="220">
        <v>156</v>
      </c>
      <c r="J79" s="220">
        <v>4125</v>
      </c>
      <c r="K79" s="220" t="s">
        <v>439</v>
      </c>
      <c r="L79" s="220" t="s">
        <v>439</v>
      </c>
      <c r="M79" s="220" t="s">
        <v>439</v>
      </c>
      <c r="N79" s="220" t="s">
        <v>439</v>
      </c>
      <c r="O79" s="220" t="s">
        <v>439</v>
      </c>
      <c r="P79" s="220">
        <v>9050</v>
      </c>
      <c r="Q79" s="220" t="s">
        <v>188</v>
      </c>
      <c r="R79" s="220" t="s">
        <v>188</v>
      </c>
      <c r="S79" s="220" t="s">
        <v>412</v>
      </c>
      <c r="T79" s="220" t="s">
        <v>412</v>
      </c>
      <c r="U79" s="220" t="s">
        <v>188</v>
      </c>
      <c r="V79" s="220" t="s">
        <v>188</v>
      </c>
      <c r="W79" s="220" t="s">
        <v>412</v>
      </c>
      <c r="X79" s="221">
        <v>1327099</v>
      </c>
    </row>
    <row r="80" spans="2:24" ht="18.75" customHeight="1">
      <c r="B80" s="378"/>
      <c r="C80" s="380"/>
      <c r="D80" s="86"/>
      <c r="E80" s="86" t="s">
        <v>792</v>
      </c>
      <c r="F80" s="220">
        <v>25145</v>
      </c>
      <c r="G80" s="220" t="s">
        <v>439</v>
      </c>
      <c r="H80" s="220">
        <v>9267</v>
      </c>
      <c r="I80" s="220">
        <v>578</v>
      </c>
      <c r="J80" s="220">
        <v>5927</v>
      </c>
      <c r="K80" s="220" t="s">
        <v>439</v>
      </c>
      <c r="L80" s="220" t="s">
        <v>439</v>
      </c>
      <c r="M80" s="220" t="s">
        <v>439</v>
      </c>
      <c r="N80" s="220" t="s">
        <v>439</v>
      </c>
      <c r="O80" s="220" t="s">
        <v>439</v>
      </c>
      <c r="P80" s="220">
        <v>9373</v>
      </c>
      <c r="Q80" s="220" t="s">
        <v>188</v>
      </c>
      <c r="R80" s="220" t="s">
        <v>188</v>
      </c>
      <c r="S80" s="220" t="s">
        <v>412</v>
      </c>
      <c r="T80" s="220" t="s">
        <v>412</v>
      </c>
      <c r="U80" s="220" t="s">
        <v>188</v>
      </c>
      <c r="V80" s="220" t="s">
        <v>188</v>
      </c>
      <c r="W80" s="220" t="s">
        <v>412</v>
      </c>
      <c r="X80" s="221">
        <v>1420668</v>
      </c>
    </row>
    <row r="81" spans="2:24" ht="18.75" customHeight="1">
      <c r="B81" s="378"/>
      <c r="C81" s="380"/>
      <c r="D81" s="86"/>
      <c r="E81" s="86" t="s">
        <v>791</v>
      </c>
      <c r="F81" s="220">
        <v>28406</v>
      </c>
      <c r="G81" s="220" t="s">
        <v>439</v>
      </c>
      <c r="H81" s="220">
        <v>10357</v>
      </c>
      <c r="I81" s="220">
        <v>1212</v>
      </c>
      <c r="J81" s="220">
        <v>5097</v>
      </c>
      <c r="K81" s="220" t="s">
        <v>439</v>
      </c>
      <c r="L81" s="220" t="s">
        <v>439</v>
      </c>
      <c r="M81" s="220" t="s">
        <v>439</v>
      </c>
      <c r="N81" s="220" t="s">
        <v>439</v>
      </c>
      <c r="O81" s="220" t="s">
        <v>439</v>
      </c>
      <c r="P81" s="220">
        <v>11740</v>
      </c>
      <c r="Q81" s="220" t="s">
        <v>188</v>
      </c>
      <c r="R81" s="220" t="s">
        <v>188</v>
      </c>
      <c r="S81" s="220" t="s">
        <v>412</v>
      </c>
      <c r="T81" s="220" t="s">
        <v>412</v>
      </c>
      <c r="U81" s="220" t="s">
        <v>188</v>
      </c>
      <c r="V81" s="220" t="s">
        <v>188</v>
      </c>
      <c r="W81" s="220" t="s">
        <v>412</v>
      </c>
      <c r="X81" s="221">
        <v>1919651</v>
      </c>
    </row>
    <row r="82" spans="2:24" ht="18.75" customHeight="1">
      <c r="B82" s="378"/>
      <c r="C82" s="380"/>
      <c r="D82" s="86"/>
      <c r="E82" s="86" t="s">
        <v>790</v>
      </c>
      <c r="F82" s="220">
        <v>39590</v>
      </c>
      <c r="G82" s="220" t="s">
        <v>439</v>
      </c>
      <c r="H82" s="220">
        <v>14524</v>
      </c>
      <c r="I82" s="220">
        <v>3474</v>
      </c>
      <c r="J82" s="220">
        <v>5838</v>
      </c>
      <c r="K82" s="220" t="s">
        <v>439</v>
      </c>
      <c r="L82" s="220" t="s">
        <v>439</v>
      </c>
      <c r="M82" s="220" t="s">
        <v>439</v>
      </c>
      <c r="N82" s="220" t="s">
        <v>439</v>
      </c>
      <c r="O82" s="220" t="s">
        <v>439</v>
      </c>
      <c r="P82" s="220">
        <v>15754</v>
      </c>
      <c r="Q82" s="220" t="s">
        <v>188</v>
      </c>
      <c r="R82" s="220" t="s">
        <v>188</v>
      </c>
      <c r="S82" s="220" t="s">
        <v>412</v>
      </c>
      <c r="T82" s="220" t="s">
        <v>412</v>
      </c>
      <c r="U82" s="220" t="s">
        <v>188</v>
      </c>
      <c r="V82" s="220" t="s">
        <v>188</v>
      </c>
      <c r="W82" s="220" t="s">
        <v>412</v>
      </c>
      <c r="X82" s="221">
        <v>2883584</v>
      </c>
    </row>
    <row r="83" spans="2:24" ht="18.75" customHeight="1">
      <c r="B83" s="378"/>
      <c r="C83" s="380"/>
      <c r="D83" s="86"/>
      <c r="E83" s="86" t="s">
        <v>789</v>
      </c>
      <c r="F83" s="220">
        <v>26388</v>
      </c>
      <c r="G83" s="220" t="s">
        <v>439</v>
      </c>
      <c r="H83" s="220">
        <v>7095</v>
      </c>
      <c r="I83" s="220">
        <v>1027</v>
      </c>
      <c r="J83" s="220">
        <v>5842</v>
      </c>
      <c r="K83" s="220" t="s">
        <v>439</v>
      </c>
      <c r="L83" s="220" t="s">
        <v>439</v>
      </c>
      <c r="M83" s="220" t="s">
        <v>439</v>
      </c>
      <c r="N83" s="220" t="s">
        <v>439</v>
      </c>
      <c r="O83" s="220" t="s">
        <v>439</v>
      </c>
      <c r="P83" s="220">
        <v>12424</v>
      </c>
      <c r="Q83" s="220" t="s">
        <v>188</v>
      </c>
      <c r="R83" s="220" t="s">
        <v>188</v>
      </c>
      <c r="S83" s="220" t="s">
        <v>412</v>
      </c>
      <c r="T83" s="220" t="s">
        <v>412</v>
      </c>
      <c r="U83" s="220" t="s">
        <v>188</v>
      </c>
      <c r="V83" s="220" t="s">
        <v>188</v>
      </c>
      <c r="W83" s="220" t="s">
        <v>412</v>
      </c>
      <c r="X83" s="221">
        <v>1711785</v>
      </c>
    </row>
    <row r="84" spans="2:24" ht="18.75" customHeight="1">
      <c r="B84" s="378"/>
      <c r="C84" s="380"/>
      <c r="D84" s="86"/>
      <c r="E84" s="86" t="s">
        <v>788</v>
      </c>
      <c r="F84" s="220">
        <v>52786</v>
      </c>
      <c r="G84" s="220" t="s">
        <v>439</v>
      </c>
      <c r="H84" s="220">
        <v>10178</v>
      </c>
      <c r="I84" s="220">
        <v>1589</v>
      </c>
      <c r="J84" s="220">
        <v>27829</v>
      </c>
      <c r="K84" s="220" t="s">
        <v>439</v>
      </c>
      <c r="L84" s="220" t="s">
        <v>439</v>
      </c>
      <c r="M84" s="220" t="s">
        <v>439</v>
      </c>
      <c r="N84" s="220" t="s">
        <v>439</v>
      </c>
      <c r="O84" s="220" t="s">
        <v>439</v>
      </c>
      <c r="P84" s="220">
        <v>13190</v>
      </c>
      <c r="Q84" s="220" t="s">
        <v>188</v>
      </c>
      <c r="R84" s="220" t="s">
        <v>188</v>
      </c>
      <c r="S84" s="220" t="s">
        <v>412</v>
      </c>
      <c r="T84" s="220" t="s">
        <v>412</v>
      </c>
      <c r="U84" s="220" t="s">
        <v>188</v>
      </c>
      <c r="V84" s="220" t="s">
        <v>188</v>
      </c>
      <c r="W84" s="220" t="s">
        <v>412</v>
      </c>
      <c r="X84" s="221">
        <v>2670838</v>
      </c>
    </row>
    <row r="85" spans="2:24" ht="18.75" customHeight="1">
      <c r="B85" s="378"/>
      <c r="C85" s="380"/>
      <c r="D85" s="86"/>
      <c r="E85" s="86" t="s">
        <v>787</v>
      </c>
      <c r="F85" s="220">
        <v>105953</v>
      </c>
      <c r="G85" s="220" t="s">
        <v>439</v>
      </c>
      <c r="H85" s="220">
        <v>17624</v>
      </c>
      <c r="I85" s="220">
        <v>3562</v>
      </c>
      <c r="J85" s="220">
        <v>67529</v>
      </c>
      <c r="K85" s="220" t="s">
        <v>439</v>
      </c>
      <c r="L85" s="220" t="s">
        <v>439</v>
      </c>
      <c r="M85" s="220" t="s">
        <v>439</v>
      </c>
      <c r="N85" s="220" t="s">
        <v>439</v>
      </c>
      <c r="O85" s="220" t="s">
        <v>439</v>
      </c>
      <c r="P85" s="220">
        <v>17238</v>
      </c>
      <c r="Q85" s="220" t="s">
        <v>188</v>
      </c>
      <c r="R85" s="220" t="s">
        <v>188</v>
      </c>
      <c r="S85" s="220" t="s">
        <v>412</v>
      </c>
      <c r="T85" s="220" t="s">
        <v>412</v>
      </c>
      <c r="U85" s="220" t="s">
        <v>188</v>
      </c>
      <c r="V85" s="220" t="s">
        <v>188</v>
      </c>
      <c r="W85" s="220" t="s">
        <v>412</v>
      </c>
      <c r="X85" s="221">
        <v>4060349</v>
      </c>
    </row>
    <row r="86" spans="2:24" ht="18.75" customHeight="1">
      <c r="B86" s="378"/>
      <c r="C86" s="380"/>
      <c r="D86" s="86"/>
      <c r="E86" s="86" t="s">
        <v>786</v>
      </c>
      <c r="F86" s="220">
        <v>27157</v>
      </c>
      <c r="G86" s="220" t="s">
        <v>439</v>
      </c>
      <c r="H86" s="220">
        <v>9769</v>
      </c>
      <c r="I86" s="220">
        <v>1037</v>
      </c>
      <c r="J86" s="220">
        <v>6283</v>
      </c>
      <c r="K86" s="220" t="s">
        <v>439</v>
      </c>
      <c r="L86" s="220" t="s">
        <v>439</v>
      </c>
      <c r="M86" s="220" t="s">
        <v>439</v>
      </c>
      <c r="N86" s="220" t="s">
        <v>439</v>
      </c>
      <c r="O86" s="220" t="s">
        <v>439</v>
      </c>
      <c r="P86" s="220">
        <v>10068</v>
      </c>
      <c r="Q86" s="220" t="s">
        <v>188</v>
      </c>
      <c r="R86" s="220" t="s">
        <v>188</v>
      </c>
      <c r="S86" s="220" t="s">
        <v>412</v>
      </c>
      <c r="T86" s="220" t="s">
        <v>412</v>
      </c>
      <c r="U86" s="220" t="s">
        <v>188</v>
      </c>
      <c r="V86" s="220" t="s">
        <v>188</v>
      </c>
      <c r="W86" s="220" t="s">
        <v>412</v>
      </c>
      <c r="X86" s="221">
        <v>1830097</v>
      </c>
    </row>
    <row r="87" spans="2:24" ht="18.75" customHeight="1">
      <c r="B87" s="378"/>
      <c r="C87" s="380"/>
      <c r="D87" s="86"/>
      <c r="E87" s="86" t="s">
        <v>785</v>
      </c>
      <c r="F87" s="220">
        <v>29909</v>
      </c>
      <c r="G87" s="220" t="s">
        <v>439</v>
      </c>
      <c r="H87" s="220">
        <v>10041</v>
      </c>
      <c r="I87" s="220">
        <v>1030</v>
      </c>
      <c r="J87" s="220">
        <v>6371</v>
      </c>
      <c r="K87" s="220" t="s">
        <v>439</v>
      </c>
      <c r="L87" s="220" t="s">
        <v>439</v>
      </c>
      <c r="M87" s="220" t="s">
        <v>439</v>
      </c>
      <c r="N87" s="220" t="s">
        <v>439</v>
      </c>
      <c r="O87" s="220" t="s">
        <v>439</v>
      </c>
      <c r="P87" s="220">
        <v>12467</v>
      </c>
      <c r="Q87" s="220" t="s">
        <v>188</v>
      </c>
      <c r="R87" s="220" t="s">
        <v>188</v>
      </c>
      <c r="S87" s="220" t="s">
        <v>412</v>
      </c>
      <c r="T87" s="220" t="s">
        <v>412</v>
      </c>
      <c r="U87" s="220" t="s">
        <v>188</v>
      </c>
      <c r="V87" s="220" t="s">
        <v>188</v>
      </c>
      <c r="W87" s="220" t="s">
        <v>412</v>
      </c>
      <c r="X87" s="221">
        <v>2247294</v>
      </c>
    </row>
    <row r="88" spans="2:24" ht="18.75" customHeight="1">
      <c r="B88" s="378"/>
      <c r="C88" s="380"/>
      <c r="D88" s="86"/>
      <c r="E88" s="86" t="s">
        <v>784</v>
      </c>
      <c r="F88" s="220">
        <v>30107</v>
      </c>
      <c r="G88" s="220" t="s">
        <v>439</v>
      </c>
      <c r="H88" s="220">
        <v>10165</v>
      </c>
      <c r="I88" s="220">
        <v>1103</v>
      </c>
      <c r="J88" s="220">
        <v>6105</v>
      </c>
      <c r="K88" s="220" t="s">
        <v>439</v>
      </c>
      <c r="L88" s="220" t="s">
        <v>439</v>
      </c>
      <c r="M88" s="220" t="s">
        <v>439</v>
      </c>
      <c r="N88" s="220" t="s">
        <v>439</v>
      </c>
      <c r="O88" s="220" t="s">
        <v>439</v>
      </c>
      <c r="P88" s="220">
        <v>12734</v>
      </c>
      <c r="Q88" s="220" t="s">
        <v>188</v>
      </c>
      <c r="R88" s="220" t="s">
        <v>188</v>
      </c>
      <c r="S88" s="220" t="s">
        <v>412</v>
      </c>
      <c r="T88" s="220" t="s">
        <v>412</v>
      </c>
      <c r="U88" s="220" t="s">
        <v>188</v>
      </c>
      <c r="V88" s="220" t="s">
        <v>188</v>
      </c>
      <c r="W88" s="220" t="s">
        <v>412</v>
      </c>
      <c r="X88" s="221">
        <v>2177098</v>
      </c>
    </row>
    <row r="89" spans="2:24" ht="18.75" customHeight="1">
      <c r="B89" s="378"/>
      <c r="C89" s="380"/>
      <c r="D89" s="86"/>
      <c r="E89" s="86" t="s">
        <v>783</v>
      </c>
      <c r="F89" s="220">
        <v>22496</v>
      </c>
      <c r="G89" s="220" t="s">
        <v>439</v>
      </c>
      <c r="H89" s="220">
        <v>7488</v>
      </c>
      <c r="I89" s="220">
        <v>309</v>
      </c>
      <c r="J89" s="220">
        <v>5220</v>
      </c>
      <c r="K89" s="220" t="s">
        <v>439</v>
      </c>
      <c r="L89" s="220" t="s">
        <v>439</v>
      </c>
      <c r="M89" s="220" t="s">
        <v>439</v>
      </c>
      <c r="N89" s="220" t="s">
        <v>439</v>
      </c>
      <c r="O89" s="220" t="s">
        <v>439</v>
      </c>
      <c r="P89" s="220">
        <v>9479</v>
      </c>
      <c r="Q89" s="220" t="s">
        <v>188</v>
      </c>
      <c r="R89" s="220" t="s">
        <v>188</v>
      </c>
      <c r="S89" s="220" t="s">
        <v>412</v>
      </c>
      <c r="T89" s="220" t="s">
        <v>412</v>
      </c>
      <c r="U89" s="220" t="s">
        <v>188</v>
      </c>
      <c r="V89" s="220" t="s">
        <v>188</v>
      </c>
      <c r="W89" s="220" t="s">
        <v>412</v>
      </c>
      <c r="X89" s="221">
        <v>1147754</v>
      </c>
    </row>
    <row r="90" spans="2:24" ht="18.75" customHeight="1">
      <c r="B90" s="378"/>
      <c r="C90" s="380">
        <v>13</v>
      </c>
      <c r="D90" s="86">
        <v>2001</v>
      </c>
      <c r="E90" s="86" t="s">
        <v>794</v>
      </c>
      <c r="F90" s="220">
        <v>21628</v>
      </c>
      <c r="G90" s="220" t="s">
        <v>439</v>
      </c>
      <c r="H90" s="220">
        <v>7658</v>
      </c>
      <c r="I90" s="220">
        <v>207</v>
      </c>
      <c r="J90" s="220">
        <v>3394</v>
      </c>
      <c r="K90" s="220" t="s">
        <v>439</v>
      </c>
      <c r="L90" s="220" t="s">
        <v>439</v>
      </c>
      <c r="M90" s="220" t="s">
        <v>439</v>
      </c>
      <c r="N90" s="220" t="s">
        <v>439</v>
      </c>
      <c r="O90" s="220" t="s">
        <v>439</v>
      </c>
      <c r="P90" s="220">
        <v>10369</v>
      </c>
      <c r="Q90" s="220" t="s">
        <v>188</v>
      </c>
      <c r="R90" s="220" t="s">
        <v>188</v>
      </c>
      <c r="S90" s="220" t="s">
        <v>412</v>
      </c>
      <c r="T90" s="220" t="s">
        <v>412</v>
      </c>
      <c r="U90" s="220" t="s">
        <v>188</v>
      </c>
      <c r="V90" s="220" t="s">
        <v>188</v>
      </c>
      <c r="W90" s="220" t="s">
        <v>412</v>
      </c>
      <c r="X90" s="221">
        <v>2462207</v>
      </c>
    </row>
    <row r="91" spans="2:24" ht="18.75" customHeight="1">
      <c r="B91" s="378"/>
      <c r="C91" s="380"/>
      <c r="D91" s="86"/>
      <c r="E91" s="86" t="s">
        <v>793</v>
      </c>
      <c r="F91" s="220">
        <v>18801</v>
      </c>
      <c r="G91" s="220" t="s">
        <v>439</v>
      </c>
      <c r="H91" s="220">
        <v>5961</v>
      </c>
      <c r="I91" s="220">
        <v>224</v>
      </c>
      <c r="J91" s="220">
        <v>3786</v>
      </c>
      <c r="K91" s="220" t="s">
        <v>439</v>
      </c>
      <c r="L91" s="220" t="s">
        <v>439</v>
      </c>
      <c r="M91" s="220" t="s">
        <v>439</v>
      </c>
      <c r="N91" s="220" t="s">
        <v>439</v>
      </c>
      <c r="O91" s="220" t="s">
        <v>439</v>
      </c>
      <c r="P91" s="220">
        <v>8830</v>
      </c>
      <c r="Q91" s="220" t="s">
        <v>188</v>
      </c>
      <c r="R91" s="220" t="s">
        <v>188</v>
      </c>
      <c r="S91" s="220" t="s">
        <v>412</v>
      </c>
      <c r="T91" s="220" t="s">
        <v>412</v>
      </c>
      <c r="U91" s="220" t="s">
        <v>188</v>
      </c>
      <c r="V91" s="220" t="s">
        <v>188</v>
      </c>
      <c r="W91" s="220" t="s">
        <v>412</v>
      </c>
      <c r="X91" s="221">
        <v>1369403</v>
      </c>
    </row>
    <row r="92" spans="2:24" ht="18.75" customHeight="1">
      <c r="B92" s="378"/>
      <c r="C92" s="380"/>
      <c r="D92" s="86"/>
      <c r="E92" s="86" t="s">
        <v>792</v>
      </c>
      <c r="F92" s="220">
        <v>24588</v>
      </c>
      <c r="G92" s="220" t="s">
        <v>439</v>
      </c>
      <c r="H92" s="220">
        <v>8491</v>
      </c>
      <c r="I92" s="220">
        <v>476</v>
      </c>
      <c r="J92" s="220">
        <v>5941</v>
      </c>
      <c r="K92" s="220" t="s">
        <v>439</v>
      </c>
      <c r="L92" s="220" t="s">
        <v>439</v>
      </c>
      <c r="M92" s="220" t="s">
        <v>439</v>
      </c>
      <c r="N92" s="220" t="s">
        <v>439</v>
      </c>
      <c r="O92" s="220" t="s">
        <v>439</v>
      </c>
      <c r="P92" s="220">
        <v>9680</v>
      </c>
      <c r="Q92" s="220" t="s">
        <v>188</v>
      </c>
      <c r="R92" s="220" t="s">
        <v>188</v>
      </c>
      <c r="S92" s="220" t="s">
        <v>412</v>
      </c>
      <c r="T92" s="220" t="s">
        <v>412</v>
      </c>
      <c r="U92" s="220" t="s">
        <v>188</v>
      </c>
      <c r="V92" s="220" t="s">
        <v>188</v>
      </c>
      <c r="W92" s="220" t="s">
        <v>412</v>
      </c>
      <c r="X92" s="221">
        <v>1492813</v>
      </c>
    </row>
    <row r="93" spans="2:24" ht="18.75" customHeight="1">
      <c r="B93" s="378"/>
      <c r="C93" s="380"/>
      <c r="D93" s="86"/>
      <c r="E93" s="86" t="s">
        <v>791</v>
      </c>
      <c r="F93" s="220">
        <v>23744</v>
      </c>
      <c r="G93" s="220" t="s">
        <v>439</v>
      </c>
      <c r="H93" s="220">
        <v>9067</v>
      </c>
      <c r="I93" s="220">
        <v>659</v>
      </c>
      <c r="J93" s="220">
        <v>4043</v>
      </c>
      <c r="K93" s="220" t="s">
        <v>439</v>
      </c>
      <c r="L93" s="220" t="s">
        <v>439</v>
      </c>
      <c r="M93" s="220" t="s">
        <v>439</v>
      </c>
      <c r="N93" s="220" t="s">
        <v>439</v>
      </c>
      <c r="O93" s="220" t="s">
        <v>439</v>
      </c>
      <c r="P93" s="220">
        <v>9975</v>
      </c>
      <c r="Q93" s="220" t="s">
        <v>188</v>
      </c>
      <c r="R93" s="220" t="s">
        <v>188</v>
      </c>
      <c r="S93" s="220" t="s">
        <v>412</v>
      </c>
      <c r="T93" s="220" t="s">
        <v>412</v>
      </c>
      <c r="U93" s="220" t="s">
        <v>188</v>
      </c>
      <c r="V93" s="220" t="s">
        <v>188</v>
      </c>
      <c r="W93" s="220" t="s">
        <v>412</v>
      </c>
      <c r="X93" s="221">
        <v>2023007</v>
      </c>
    </row>
    <row r="94" spans="2:24" ht="18.75" customHeight="1">
      <c r="B94" s="378"/>
      <c r="C94" s="380"/>
      <c r="D94" s="86"/>
      <c r="E94" s="86" t="s">
        <v>790</v>
      </c>
      <c r="F94" s="220">
        <v>29622</v>
      </c>
      <c r="G94" s="220" t="s">
        <v>439</v>
      </c>
      <c r="H94" s="220">
        <v>11112</v>
      </c>
      <c r="I94" s="220">
        <v>1487</v>
      </c>
      <c r="J94" s="220">
        <v>5295</v>
      </c>
      <c r="K94" s="220" t="s">
        <v>439</v>
      </c>
      <c r="L94" s="220" t="s">
        <v>439</v>
      </c>
      <c r="M94" s="220" t="s">
        <v>439</v>
      </c>
      <c r="N94" s="220" t="s">
        <v>439</v>
      </c>
      <c r="O94" s="220" t="s">
        <v>439</v>
      </c>
      <c r="P94" s="220">
        <v>11728</v>
      </c>
      <c r="Q94" s="220" t="s">
        <v>188</v>
      </c>
      <c r="R94" s="220" t="s">
        <v>188</v>
      </c>
      <c r="S94" s="220" t="s">
        <v>412</v>
      </c>
      <c r="T94" s="220" t="s">
        <v>412</v>
      </c>
      <c r="U94" s="220" t="s">
        <v>188</v>
      </c>
      <c r="V94" s="220" t="s">
        <v>188</v>
      </c>
      <c r="W94" s="220" t="s">
        <v>412</v>
      </c>
      <c r="X94" s="221">
        <v>2651877</v>
      </c>
    </row>
    <row r="95" spans="2:24" ht="18.75" customHeight="1">
      <c r="B95" s="378"/>
      <c r="C95" s="380"/>
      <c r="D95" s="86"/>
      <c r="E95" s="86" t="s">
        <v>789</v>
      </c>
      <c r="F95" s="220">
        <v>21304</v>
      </c>
      <c r="G95" s="220" t="s">
        <v>439</v>
      </c>
      <c r="H95" s="220">
        <v>7174</v>
      </c>
      <c r="I95" s="220">
        <v>513</v>
      </c>
      <c r="J95" s="220">
        <v>4864</v>
      </c>
      <c r="K95" s="220" t="s">
        <v>439</v>
      </c>
      <c r="L95" s="220" t="s">
        <v>439</v>
      </c>
      <c r="M95" s="220" t="s">
        <v>439</v>
      </c>
      <c r="N95" s="220" t="s">
        <v>439</v>
      </c>
      <c r="O95" s="220" t="s">
        <v>439</v>
      </c>
      <c r="P95" s="220">
        <v>8753</v>
      </c>
      <c r="Q95" s="220" t="s">
        <v>188</v>
      </c>
      <c r="R95" s="220" t="s">
        <v>188</v>
      </c>
      <c r="S95" s="220" t="s">
        <v>412</v>
      </c>
      <c r="T95" s="220" t="s">
        <v>412</v>
      </c>
      <c r="U95" s="220" t="s">
        <v>188</v>
      </c>
      <c r="V95" s="220" t="s">
        <v>188</v>
      </c>
      <c r="W95" s="220" t="s">
        <v>412</v>
      </c>
      <c r="X95" s="221">
        <v>1660627</v>
      </c>
    </row>
    <row r="96" spans="2:24" ht="18.75" customHeight="1">
      <c r="B96" s="378"/>
      <c r="C96" s="380"/>
      <c r="D96" s="86"/>
      <c r="E96" s="86" t="s">
        <v>788</v>
      </c>
      <c r="F96" s="220">
        <v>61259</v>
      </c>
      <c r="G96" s="220" t="s">
        <v>439</v>
      </c>
      <c r="H96" s="220">
        <v>10214</v>
      </c>
      <c r="I96" s="220">
        <v>915</v>
      </c>
      <c r="J96" s="220">
        <v>41485</v>
      </c>
      <c r="K96" s="220" t="s">
        <v>439</v>
      </c>
      <c r="L96" s="220" t="s">
        <v>439</v>
      </c>
      <c r="M96" s="220" t="s">
        <v>439</v>
      </c>
      <c r="N96" s="220" t="s">
        <v>439</v>
      </c>
      <c r="O96" s="220" t="s">
        <v>439</v>
      </c>
      <c r="P96" s="220">
        <v>8645</v>
      </c>
      <c r="Q96" s="220" t="s">
        <v>188</v>
      </c>
      <c r="R96" s="220" t="s">
        <v>188</v>
      </c>
      <c r="S96" s="220" t="s">
        <v>412</v>
      </c>
      <c r="T96" s="220" t="s">
        <v>412</v>
      </c>
      <c r="U96" s="220" t="s">
        <v>188</v>
      </c>
      <c r="V96" s="220" t="s">
        <v>188</v>
      </c>
      <c r="W96" s="220" t="s">
        <v>412</v>
      </c>
      <c r="X96" s="221">
        <v>2540680</v>
      </c>
    </row>
    <row r="97" spans="2:24" ht="18.75" customHeight="1">
      <c r="B97" s="378"/>
      <c r="C97" s="380"/>
      <c r="D97" s="86"/>
      <c r="E97" s="86" t="s">
        <v>787</v>
      </c>
      <c r="F97" s="220">
        <v>84343</v>
      </c>
      <c r="G97" s="220" t="s">
        <v>439</v>
      </c>
      <c r="H97" s="220">
        <v>15923</v>
      </c>
      <c r="I97" s="220">
        <v>2202</v>
      </c>
      <c r="J97" s="220">
        <v>51548</v>
      </c>
      <c r="K97" s="220" t="s">
        <v>439</v>
      </c>
      <c r="L97" s="220" t="s">
        <v>439</v>
      </c>
      <c r="M97" s="220" t="s">
        <v>439</v>
      </c>
      <c r="N97" s="220" t="s">
        <v>439</v>
      </c>
      <c r="O97" s="220" t="s">
        <v>439</v>
      </c>
      <c r="P97" s="220">
        <v>14670</v>
      </c>
      <c r="Q97" s="220" t="s">
        <v>188</v>
      </c>
      <c r="R97" s="220" t="s">
        <v>188</v>
      </c>
      <c r="S97" s="220" t="s">
        <v>412</v>
      </c>
      <c r="T97" s="220" t="s">
        <v>412</v>
      </c>
      <c r="U97" s="220" t="s">
        <v>188</v>
      </c>
      <c r="V97" s="220" t="s">
        <v>188</v>
      </c>
      <c r="W97" s="220" t="s">
        <v>412</v>
      </c>
      <c r="X97" s="221">
        <v>3656953</v>
      </c>
    </row>
    <row r="98" spans="2:24" ht="18.75" customHeight="1">
      <c r="B98" s="378"/>
      <c r="C98" s="380"/>
      <c r="D98" s="86"/>
      <c r="E98" s="86" t="s">
        <v>786</v>
      </c>
      <c r="F98" s="220">
        <v>22198</v>
      </c>
      <c r="G98" s="220" t="s">
        <v>439</v>
      </c>
      <c r="H98" s="220">
        <v>8495</v>
      </c>
      <c r="I98" s="220">
        <v>1161</v>
      </c>
      <c r="J98" s="220">
        <v>4524</v>
      </c>
      <c r="K98" s="220" t="s">
        <v>439</v>
      </c>
      <c r="L98" s="220" t="s">
        <v>439</v>
      </c>
      <c r="M98" s="220" t="s">
        <v>439</v>
      </c>
      <c r="N98" s="220" t="s">
        <v>439</v>
      </c>
      <c r="O98" s="220" t="s">
        <v>439</v>
      </c>
      <c r="P98" s="220">
        <v>8018</v>
      </c>
      <c r="Q98" s="220" t="s">
        <v>188</v>
      </c>
      <c r="R98" s="220" t="s">
        <v>188</v>
      </c>
      <c r="S98" s="220" t="s">
        <v>412</v>
      </c>
      <c r="T98" s="220" t="s">
        <v>412</v>
      </c>
      <c r="U98" s="220" t="s">
        <v>188</v>
      </c>
      <c r="V98" s="220" t="s">
        <v>188</v>
      </c>
      <c r="W98" s="220" t="s">
        <v>412</v>
      </c>
      <c r="X98" s="221">
        <v>1966389</v>
      </c>
    </row>
    <row r="99" spans="2:24" ht="18.75" customHeight="1">
      <c r="B99" s="378"/>
      <c r="C99" s="380"/>
      <c r="D99" s="86"/>
      <c r="E99" s="86" t="s">
        <v>785</v>
      </c>
      <c r="F99" s="220">
        <v>23980</v>
      </c>
      <c r="G99" s="220" t="s">
        <v>439</v>
      </c>
      <c r="H99" s="220">
        <v>8149</v>
      </c>
      <c r="I99" s="220">
        <v>628</v>
      </c>
      <c r="J99" s="220">
        <v>5265</v>
      </c>
      <c r="K99" s="220" t="s">
        <v>439</v>
      </c>
      <c r="L99" s="220" t="s">
        <v>439</v>
      </c>
      <c r="M99" s="220" t="s">
        <v>439</v>
      </c>
      <c r="N99" s="220" t="s">
        <v>439</v>
      </c>
      <c r="O99" s="220" t="s">
        <v>439</v>
      </c>
      <c r="P99" s="220">
        <v>9938</v>
      </c>
      <c r="Q99" s="220" t="s">
        <v>188</v>
      </c>
      <c r="R99" s="220" t="s">
        <v>188</v>
      </c>
      <c r="S99" s="220" t="s">
        <v>412</v>
      </c>
      <c r="T99" s="220" t="s">
        <v>412</v>
      </c>
      <c r="U99" s="220" t="s">
        <v>188</v>
      </c>
      <c r="V99" s="220" t="s">
        <v>188</v>
      </c>
      <c r="W99" s="220" t="s">
        <v>412</v>
      </c>
      <c r="X99" s="221">
        <v>2468282</v>
      </c>
    </row>
    <row r="100" spans="2:24" ht="18.75" customHeight="1">
      <c r="B100" s="378"/>
      <c r="C100" s="380"/>
      <c r="D100" s="86"/>
      <c r="E100" s="86" t="s">
        <v>784</v>
      </c>
      <c r="F100" s="220">
        <v>22763</v>
      </c>
      <c r="G100" s="220" t="s">
        <v>439</v>
      </c>
      <c r="H100" s="220">
        <v>7651</v>
      </c>
      <c r="I100" s="220">
        <v>584</v>
      </c>
      <c r="J100" s="220">
        <v>4298</v>
      </c>
      <c r="K100" s="220" t="s">
        <v>439</v>
      </c>
      <c r="L100" s="220" t="s">
        <v>439</v>
      </c>
      <c r="M100" s="220" t="s">
        <v>439</v>
      </c>
      <c r="N100" s="220" t="s">
        <v>439</v>
      </c>
      <c r="O100" s="220" t="s">
        <v>439</v>
      </c>
      <c r="P100" s="220">
        <v>10230</v>
      </c>
      <c r="Q100" s="220" t="s">
        <v>188</v>
      </c>
      <c r="R100" s="220" t="s">
        <v>188</v>
      </c>
      <c r="S100" s="220" t="s">
        <v>412</v>
      </c>
      <c r="T100" s="220" t="s">
        <v>412</v>
      </c>
      <c r="U100" s="220" t="s">
        <v>188</v>
      </c>
      <c r="V100" s="220" t="s">
        <v>188</v>
      </c>
      <c r="W100" s="220" t="s">
        <v>412</v>
      </c>
      <c r="X100" s="221">
        <v>2372402</v>
      </c>
    </row>
    <row r="101" spans="2:24" ht="18.75" customHeight="1">
      <c r="B101" s="378"/>
      <c r="C101" s="380"/>
      <c r="D101" s="86"/>
      <c r="E101" s="86" t="s">
        <v>783</v>
      </c>
      <c r="F101" s="220">
        <v>19025</v>
      </c>
      <c r="G101" s="220" t="s">
        <v>439</v>
      </c>
      <c r="H101" s="220">
        <v>7384</v>
      </c>
      <c r="I101" s="220">
        <v>162</v>
      </c>
      <c r="J101" s="220">
        <v>3548</v>
      </c>
      <c r="K101" s="220" t="s">
        <v>439</v>
      </c>
      <c r="L101" s="220" t="s">
        <v>439</v>
      </c>
      <c r="M101" s="220" t="s">
        <v>439</v>
      </c>
      <c r="N101" s="220" t="s">
        <v>439</v>
      </c>
      <c r="O101" s="220" t="s">
        <v>439</v>
      </c>
      <c r="P101" s="220">
        <v>7931</v>
      </c>
      <c r="Q101" s="220" t="s">
        <v>188</v>
      </c>
      <c r="R101" s="220" t="s">
        <v>188</v>
      </c>
      <c r="S101" s="220" t="s">
        <v>412</v>
      </c>
      <c r="T101" s="220" t="s">
        <v>412</v>
      </c>
      <c r="U101" s="220" t="s">
        <v>188</v>
      </c>
      <c r="V101" s="220" t="s">
        <v>188</v>
      </c>
      <c r="W101" s="220" t="s">
        <v>412</v>
      </c>
      <c r="X101" s="221">
        <v>1239302</v>
      </c>
    </row>
    <row r="102" spans="2:24" ht="18.75" customHeight="1">
      <c r="B102" s="378"/>
      <c r="C102" s="380">
        <v>14</v>
      </c>
      <c r="D102" s="86">
        <v>2002</v>
      </c>
      <c r="E102" s="86" t="s">
        <v>794</v>
      </c>
      <c r="F102" s="220">
        <v>19842</v>
      </c>
      <c r="G102" s="220" t="s">
        <v>441</v>
      </c>
      <c r="H102" s="220">
        <v>7720</v>
      </c>
      <c r="I102" s="220">
        <v>146</v>
      </c>
      <c r="J102" s="220">
        <v>2945</v>
      </c>
      <c r="K102" s="220" t="s">
        <v>441</v>
      </c>
      <c r="L102" s="220" t="s">
        <v>441</v>
      </c>
      <c r="M102" s="220" t="s">
        <v>441</v>
      </c>
      <c r="N102" s="220" t="s">
        <v>441</v>
      </c>
      <c r="O102" s="220" t="s">
        <v>441</v>
      </c>
      <c r="P102" s="220">
        <v>9031</v>
      </c>
      <c r="Q102" s="220" t="s">
        <v>188</v>
      </c>
      <c r="R102" s="220" t="s">
        <v>188</v>
      </c>
      <c r="S102" s="220" t="s">
        <v>412</v>
      </c>
      <c r="T102" s="220" t="s">
        <v>412</v>
      </c>
      <c r="U102" s="220" t="s">
        <v>188</v>
      </c>
      <c r="V102" s="220" t="s">
        <v>188</v>
      </c>
      <c r="W102" s="220" t="s">
        <v>412</v>
      </c>
      <c r="X102" s="221">
        <v>2390577</v>
      </c>
    </row>
    <row r="103" spans="2:24" ht="18.75" customHeight="1">
      <c r="B103" s="378"/>
      <c r="C103" s="380"/>
      <c r="D103" s="86"/>
      <c r="E103" s="86" t="s">
        <v>793</v>
      </c>
      <c r="F103" s="220">
        <v>17356</v>
      </c>
      <c r="G103" s="220" t="s">
        <v>441</v>
      </c>
      <c r="H103" s="220">
        <v>6271</v>
      </c>
      <c r="I103" s="220">
        <v>154</v>
      </c>
      <c r="J103" s="220">
        <v>3384</v>
      </c>
      <c r="K103" s="220" t="s">
        <v>441</v>
      </c>
      <c r="L103" s="220" t="s">
        <v>441</v>
      </c>
      <c r="M103" s="220" t="s">
        <v>441</v>
      </c>
      <c r="N103" s="220" t="s">
        <v>441</v>
      </c>
      <c r="O103" s="220" t="s">
        <v>441</v>
      </c>
      <c r="P103" s="220">
        <v>7547</v>
      </c>
      <c r="Q103" s="220" t="s">
        <v>188</v>
      </c>
      <c r="R103" s="220" t="s">
        <v>188</v>
      </c>
      <c r="S103" s="220" t="s">
        <v>412</v>
      </c>
      <c r="T103" s="220" t="s">
        <v>412</v>
      </c>
      <c r="U103" s="220" t="s">
        <v>188</v>
      </c>
      <c r="V103" s="220" t="s">
        <v>188</v>
      </c>
      <c r="W103" s="220" t="s">
        <v>412</v>
      </c>
      <c r="X103" s="221">
        <v>1279991</v>
      </c>
    </row>
    <row r="104" spans="2:24" ht="18.75" customHeight="1">
      <c r="B104" s="378"/>
      <c r="C104" s="380"/>
      <c r="D104" s="86"/>
      <c r="E104" s="86" t="s">
        <v>792</v>
      </c>
      <c r="F104" s="220">
        <v>22039</v>
      </c>
      <c r="G104" s="220" t="s">
        <v>441</v>
      </c>
      <c r="H104" s="220">
        <v>7850</v>
      </c>
      <c r="I104" s="220">
        <v>422</v>
      </c>
      <c r="J104" s="220">
        <v>4903</v>
      </c>
      <c r="K104" s="220" t="s">
        <v>441</v>
      </c>
      <c r="L104" s="220" t="s">
        <v>441</v>
      </c>
      <c r="M104" s="220" t="s">
        <v>441</v>
      </c>
      <c r="N104" s="220" t="s">
        <v>441</v>
      </c>
      <c r="O104" s="220" t="s">
        <v>441</v>
      </c>
      <c r="P104" s="220">
        <v>8864</v>
      </c>
      <c r="Q104" s="220" t="s">
        <v>188</v>
      </c>
      <c r="R104" s="220" t="s">
        <v>188</v>
      </c>
      <c r="S104" s="220" t="s">
        <v>412</v>
      </c>
      <c r="T104" s="220" t="s">
        <v>412</v>
      </c>
      <c r="U104" s="220" t="s">
        <v>188</v>
      </c>
      <c r="V104" s="220" t="s">
        <v>188</v>
      </c>
      <c r="W104" s="220" t="s">
        <v>412</v>
      </c>
      <c r="X104" s="221">
        <v>1582648</v>
      </c>
    </row>
    <row r="105" spans="2:24" ht="18.75" customHeight="1">
      <c r="B105" s="378"/>
      <c r="C105" s="380"/>
      <c r="D105" s="86"/>
      <c r="E105" s="86" t="s">
        <v>791</v>
      </c>
      <c r="F105" s="220">
        <v>23389</v>
      </c>
      <c r="G105" s="220" t="s">
        <v>441</v>
      </c>
      <c r="H105" s="220">
        <v>8845</v>
      </c>
      <c r="I105" s="220">
        <v>841</v>
      </c>
      <c r="J105" s="220">
        <v>4473</v>
      </c>
      <c r="K105" s="220" t="s">
        <v>441</v>
      </c>
      <c r="L105" s="220" t="s">
        <v>441</v>
      </c>
      <c r="M105" s="220" t="s">
        <v>441</v>
      </c>
      <c r="N105" s="220" t="s">
        <v>441</v>
      </c>
      <c r="O105" s="220" t="s">
        <v>441</v>
      </c>
      <c r="P105" s="220">
        <v>9230</v>
      </c>
      <c r="Q105" s="220" t="s">
        <v>188</v>
      </c>
      <c r="R105" s="220" t="s">
        <v>188</v>
      </c>
      <c r="S105" s="220" t="s">
        <v>412</v>
      </c>
      <c r="T105" s="220" t="s">
        <v>412</v>
      </c>
      <c r="U105" s="220" t="s">
        <v>188</v>
      </c>
      <c r="V105" s="220" t="s">
        <v>188</v>
      </c>
      <c r="W105" s="220" t="s">
        <v>412</v>
      </c>
      <c r="X105" s="221">
        <v>1944675</v>
      </c>
    </row>
    <row r="106" spans="2:24" ht="18.75" customHeight="1">
      <c r="B106" s="378"/>
      <c r="C106" s="380"/>
      <c r="D106" s="86"/>
      <c r="E106" s="86" t="s">
        <v>790</v>
      </c>
      <c r="F106" s="220">
        <v>29933</v>
      </c>
      <c r="G106" s="220" t="s">
        <v>441</v>
      </c>
      <c r="H106" s="220">
        <v>10640</v>
      </c>
      <c r="I106" s="220">
        <v>1824</v>
      </c>
      <c r="J106" s="220">
        <v>5393</v>
      </c>
      <c r="K106" s="220" t="s">
        <v>441</v>
      </c>
      <c r="L106" s="220" t="s">
        <v>441</v>
      </c>
      <c r="M106" s="220" t="s">
        <v>441</v>
      </c>
      <c r="N106" s="220" t="s">
        <v>441</v>
      </c>
      <c r="O106" s="220" t="s">
        <v>441</v>
      </c>
      <c r="P106" s="220">
        <v>12076</v>
      </c>
      <c r="Q106" s="220" t="s">
        <v>188</v>
      </c>
      <c r="R106" s="220" t="s">
        <v>188</v>
      </c>
      <c r="S106" s="220" t="s">
        <v>412</v>
      </c>
      <c r="T106" s="220" t="s">
        <v>412</v>
      </c>
      <c r="U106" s="220" t="s">
        <v>188</v>
      </c>
      <c r="V106" s="220" t="s">
        <v>188</v>
      </c>
      <c r="W106" s="220" t="s">
        <v>412</v>
      </c>
      <c r="X106" s="221">
        <v>2532711</v>
      </c>
    </row>
    <row r="107" spans="2:24" ht="18.75" customHeight="1">
      <c r="B107" s="378"/>
      <c r="C107" s="380"/>
      <c r="D107" s="86"/>
      <c r="E107" s="86" t="s">
        <v>789</v>
      </c>
      <c r="F107" s="220">
        <v>23088</v>
      </c>
      <c r="G107" s="220" t="s">
        <v>441</v>
      </c>
      <c r="H107" s="220">
        <v>7945</v>
      </c>
      <c r="I107" s="220">
        <v>670</v>
      </c>
      <c r="J107" s="220">
        <v>4999</v>
      </c>
      <c r="K107" s="220" t="s">
        <v>441</v>
      </c>
      <c r="L107" s="220" t="s">
        <v>441</v>
      </c>
      <c r="M107" s="220" t="s">
        <v>441</v>
      </c>
      <c r="N107" s="220" t="s">
        <v>441</v>
      </c>
      <c r="O107" s="220" t="s">
        <v>441</v>
      </c>
      <c r="P107" s="220">
        <v>9474</v>
      </c>
      <c r="Q107" s="220" t="s">
        <v>188</v>
      </c>
      <c r="R107" s="220" t="s">
        <v>188</v>
      </c>
      <c r="S107" s="220" t="s">
        <v>412</v>
      </c>
      <c r="T107" s="220" t="s">
        <v>412</v>
      </c>
      <c r="U107" s="220" t="s">
        <v>188</v>
      </c>
      <c r="V107" s="220" t="s">
        <v>188</v>
      </c>
      <c r="W107" s="220" t="s">
        <v>412</v>
      </c>
      <c r="X107" s="221">
        <v>1678625</v>
      </c>
    </row>
    <row r="108" spans="2:24" ht="18.75" customHeight="1">
      <c r="B108" s="378"/>
      <c r="C108" s="380"/>
      <c r="D108" s="86"/>
      <c r="E108" s="86" t="s">
        <v>788</v>
      </c>
      <c r="F108" s="220">
        <v>55397</v>
      </c>
      <c r="G108" s="220" t="s">
        <v>441</v>
      </c>
      <c r="H108" s="220">
        <v>8307</v>
      </c>
      <c r="I108" s="220">
        <v>728</v>
      </c>
      <c r="J108" s="220">
        <v>37421</v>
      </c>
      <c r="K108" s="220" t="s">
        <v>441</v>
      </c>
      <c r="L108" s="220" t="s">
        <v>441</v>
      </c>
      <c r="M108" s="220" t="s">
        <v>441</v>
      </c>
      <c r="N108" s="220" t="s">
        <v>441</v>
      </c>
      <c r="O108" s="220" t="s">
        <v>441</v>
      </c>
      <c r="P108" s="220">
        <v>8941</v>
      </c>
      <c r="Q108" s="220" t="s">
        <v>188</v>
      </c>
      <c r="R108" s="220" t="s">
        <v>188</v>
      </c>
      <c r="S108" s="220" t="s">
        <v>412</v>
      </c>
      <c r="T108" s="220" t="s">
        <v>412</v>
      </c>
      <c r="U108" s="220" t="s">
        <v>188</v>
      </c>
      <c r="V108" s="220" t="s">
        <v>188</v>
      </c>
      <c r="W108" s="220" t="s">
        <v>412</v>
      </c>
      <c r="X108" s="221">
        <v>2398505</v>
      </c>
    </row>
    <row r="109" spans="2:24" ht="18.75" customHeight="1">
      <c r="B109" s="378"/>
      <c r="C109" s="380"/>
      <c r="D109" s="86"/>
      <c r="E109" s="86" t="s">
        <v>787</v>
      </c>
      <c r="F109" s="220">
        <v>86474</v>
      </c>
      <c r="G109" s="220" t="s">
        <v>441</v>
      </c>
      <c r="H109" s="220">
        <v>17442</v>
      </c>
      <c r="I109" s="220">
        <v>1777</v>
      </c>
      <c r="J109" s="220">
        <v>52250</v>
      </c>
      <c r="K109" s="220" t="s">
        <v>441</v>
      </c>
      <c r="L109" s="220" t="s">
        <v>441</v>
      </c>
      <c r="M109" s="220" t="s">
        <v>441</v>
      </c>
      <c r="N109" s="220" t="s">
        <v>441</v>
      </c>
      <c r="O109" s="220" t="s">
        <v>441</v>
      </c>
      <c r="P109" s="220">
        <v>15005</v>
      </c>
      <c r="Q109" s="220" t="s">
        <v>188</v>
      </c>
      <c r="R109" s="220" t="s">
        <v>188</v>
      </c>
      <c r="S109" s="220" t="s">
        <v>412</v>
      </c>
      <c r="T109" s="220" t="s">
        <v>412</v>
      </c>
      <c r="U109" s="220" t="s">
        <v>188</v>
      </c>
      <c r="V109" s="220" t="s">
        <v>188</v>
      </c>
      <c r="W109" s="220" t="s">
        <v>412</v>
      </c>
      <c r="X109" s="221">
        <v>3645270</v>
      </c>
    </row>
    <row r="110" spans="2:24" ht="18.75" customHeight="1">
      <c r="B110" s="378"/>
      <c r="C110" s="380"/>
      <c r="D110" s="86"/>
      <c r="E110" s="86" t="s">
        <v>786</v>
      </c>
      <c r="F110" s="220">
        <v>26869</v>
      </c>
      <c r="G110" s="220" t="s">
        <v>441</v>
      </c>
      <c r="H110" s="220">
        <v>10659</v>
      </c>
      <c r="I110" s="220">
        <v>1678</v>
      </c>
      <c r="J110" s="220">
        <v>5086</v>
      </c>
      <c r="K110" s="220" t="s">
        <v>441</v>
      </c>
      <c r="L110" s="220" t="s">
        <v>441</v>
      </c>
      <c r="M110" s="220" t="s">
        <v>441</v>
      </c>
      <c r="N110" s="220" t="s">
        <v>441</v>
      </c>
      <c r="O110" s="220" t="s">
        <v>441</v>
      </c>
      <c r="P110" s="220">
        <v>9446</v>
      </c>
      <c r="Q110" s="220" t="s">
        <v>188</v>
      </c>
      <c r="R110" s="220" t="s">
        <v>188</v>
      </c>
      <c r="S110" s="220" t="s">
        <v>412</v>
      </c>
      <c r="T110" s="220" t="s">
        <v>412</v>
      </c>
      <c r="U110" s="220" t="s">
        <v>188</v>
      </c>
      <c r="V110" s="220" t="s">
        <v>188</v>
      </c>
      <c r="W110" s="220" t="s">
        <v>412</v>
      </c>
      <c r="X110" s="221">
        <v>1913821</v>
      </c>
    </row>
    <row r="111" spans="2:24" ht="18.75" customHeight="1">
      <c r="B111" s="378"/>
      <c r="C111" s="380"/>
      <c r="D111" s="86"/>
      <c r="E111" s="86" t="s">
        <v>785</v>
      </c>
      <c r="F111" s="220">
        <v>24987</v>
      </c>
      <c r="G111" s="220" t="s">
        <v>441</v>
      </c>
      <c r="H111" s="220">
        <v>8688</v>
      </c>
      <c r="I111" s="220">
        <v>972</v>
      </c>
      <c r="J111" s="220">
        <v>5266</v>
      </c>
      <c r="K111" s="220" t="s">
        <v>441</v>
      </c>
      <c r="L111" s="220" t="s">
        <v>441</v>
      </c>
      <c r="M111" s="220" t="s">
        <v>441</v>
      </c>
      <c r="N111" s="220" t="s">
        <v>441</v>
      </c>
      <c r="O111" s="220" t="s">
        <v>441</v>
      </c>
      <c r="P111" s="220">
        <v>10061</v>
      </c>
      <c r="Q111" s="220" t="s">
        <v>188</v>
      </c>
      <c r="R111" s="220" t="s">
        <v>188</v>
      </c>
      <c r="S111" s="220" t="s">
        <v>412</v>
      </c>
      <c r="T111" s="220" t="s">
        <v>412</v>
      </c>
      <c r="U111" s="220" t="s">
        <v>188</v>
      </c>
      <c r="V111" s="220" t="s">
        <v>188</v>
      </c>
      <c r="W111" s="220" t="s">
        <v>412</v>
      </c>
      <c r="X111" s="221">
        <v>2410271</v>
      </c>
    </row>
    <row r="112" spans="2:24" ht="18.75" customHeight="1">
      <c r="B112" s="378"/>
      <c r="C112" s="380"/>
      <c r="D112" s="86"/>
      <c r="E112" s="86" t="s">
        <v>784</v>
      </c>
      <c r="F112" s="220">
        <v>23527</v>
      </c>
      <c r="G112" s="220" t="s">
        <v>441</v>
      </c>
      <c r="H112" s="220">
        <v>9003</v>
      </c>
      <c r="I112" s="220">
        <v>563</v>
      </c>
      <c r="J112" s="220">
        <v>3261</v>
      </c>
      <c r="K112" s="220" t="s">
        <v>441</v>
      </c>
      <c r="L112" s="220" t="s">
        <v>441</v>
      </c>
      <c r="M112" s="220" t="s">
        <v>441</v>
      </c>
      <c r="N112" s="220" t="s">
        <v>441</v>
      </c>
      <c r="O112" s="220" t="s">
        <v>441</v>
      </c>
      <c r="P112" s="220">
        <v>10700</v>
      </c>
      <c r="Q112" s="220" t="s">
        <v>188</v>
      </c>
      <c r="R112" s="220" t="s">
        <v>188</v>
      </c>
      <c r="S112" s="220" t="s">
        <v>412</v>
      </c>
      <c r="T112" s="220" t="s">
        <v>412</v>
      </c>
      <c r="U112" s="220" t="s">
        <v>188</v>
      </c>
      <c r="V112" s="220" t="s">
        <v>188</v>
      </c>
      <c r="W112" s="220" t="s">
        <v>412</v>
      </c>
      <c r="X112" s="221">
        <v>2261144</v>
      </c>
    </row>
    <row r="113" spans="2:24" ht="18.75" customHeight="1">
      <c r="B113" s="378"/>
      <c r="C113" s="380"/>
      <c r="D113" s="86"/>
      <c r="E113" s="86" t="s">
        <v>783</v>
      </c>
      <c r="F113" s="220">
        <v>20502</v>
      </c>
      <c r="G113" s="220" t="s">
        <v>441</v>
      </c>
      <c r="H113" s="220">
        <v>7327</v>
      </c>
      <c r="I113" s="220">
        <v>162</v>
      </c>
      <c r="J113" s="220">
        <v>3759</v>
      </c>
      <c r="K113" s="220" t="s">
        <v>441</v>
      </c>
      <c r="L113" s="220" t="s">
        <v>441</v>
      </c>
      <c r="M113" s="220" t="s">
        <v>441</v>
      </c>
      <c r="N113" s="220" t="s">
        <v>441</v>
      </c>
      <c r="O113" s="220" t="s">
        <v>441</v>
      </c>
      <c r="P113" s="220">
        <v>9254</v>
      </c>
      <c r="Q113" s="220" t="s">
        <v>188</v>
      </c>
      <c r="R113" s="220" t="s">
        <v>188</v>
      </c>
      <c r="S113" s="220" t="s">
        <v>412</v>
      </c>
      <c r="T113" s="220" t="s">
        <v>412</v>
      </c>
      <c r="U113" s="220" t="s">
        <v>188</v>
      </c>
      <c r="V113" s="220" t="s">
        <v>188</v>
      </c>
      <c r="W113" s="220" t="s">
        <v>412</v>
      </c>
      <c r="X113" s="221">
        <v>1192695</v>
      </c>
    </row>
    <row r="114" spans="2:24" ht="18.75" customHeight="1">
      <c r="B114" s="378"/>
      <c r="C114" s="380">
        <v>15</v>
      </c>
      <c r="D114" s="86">
        <v>2003</v>
      </c>
      <c r="E114" s="86" t="s">
        <v>794</v>
      </c>
      <c r="F114" s="220">
        <v>18484</v>
      </c>
      <c r="G114" s="220" t="s">
        <v>441</v>
      </c>
      <c r="H114" s="220">
        <v>6693</v>
      </c>
      <c r="I114" s="220">
        <v>98</v>
      </c>
      <c r="J114" s="220">
        <v>2364</v>
      </c>
      <c r="K114" s="220" t="s">
        <v>441</v>
      </c>
      <c r="L114" s="220" t="s">
        <v>441</v>
      </c>
      <c r="M114" s="220" t="s">
        <v>441</v>
      </c>
      <c r="N114" s="220" t="s">
        <v>441</v>
      </c>
      <c r="O114" s="220" t="s">
        <v>441</v>
      </c>
      <c r="P114" s="220">
        <v>9329</v>
      </c>
      <c r="Q114" s="220" t="s">
        <v>188</v>
      </c>
      <c r="R114" s="220" t="s">
        <v>188</v>
      </c>
      <c r="S114" s="220" t="s">
        <v>412</v>
      </c>
      <c r="T114" s="220" t="s">
        <v>412</v>
      </c>
      <c r="U114" s="220" t="s">
        <v>188</v>
      </c>
      <c r="V114" s="220" t="s">
        <v>188</v>
      </c>
      <c r="W114" s="220" t="s">
        <v>412</v>
      </c>
      <c r="X114" s="221">
        <v>2411893</v>
      </c>
    </row>
    <row r="115" spans="2:24" ht="18.75" customHeight="1">
      <c r="B115" s="378"/>
      <c r="C115" s="380"/>
      <c r="D115" s="86"/>
      <c r="E115" s="86" t="s">
        <v>793</v>
      </c>
      <c r="F115" s="220">
        <v>16766</v>
      </c>
      <c r="G115" s="220" t="s">
        <v>441</v>
      </c>
      <c r="H115" s="220">
        <v>6358</v>
      </c>
      <c r="I115" s="220">
        <v>131</v>
      </c>
      <c r="J115" s="220">
        <v>2487</v>
      </c>
      <c r="K115" s="220" t="s">
        <v>441</v>
      </c>
      <c r="L115" s="220" t="s">
        <v>441</v>
      </c>
      <c r="M115" s="220" t="s">
        <v>441</v>
      </c>
      <c r="N115" s="220" t="s">
        <v>441</v>
      </c>
      <c r="O115" s="220" t="s">
        <v>441</v>
      </c>
      <c r="P115" s="220">
        <v>7790</v>
      </c>
      <c r="Q115" s="220" t="s">
        <v>188</v>
      </c>
      <c r="R115" s="220" t="s">
        <v>188</v>
      </c>
      <c r="S115" s="220" t="s">
        <v>412</v>
      </c>
      <c r="T115" s="220" t="s">
        <v>412</v>
      </c>
      <c r="U115" s="220" t="s">
        <v>188</v>
      </c>
      <c r="V115" s="220" t="s">
        <v>188</v>
      </c>
      <c r="W115" s="220" t="s">
        <v>412</v>
      </c>
      <c r="X115" s="221">
        <v>1323602</v>
      </c>
    </row>
    <row r="116" spans="2:24" ht="18.75" customHeight="1">
      <c r="B116" s="378"/>
      <c r="C116" s="380"/>
      <c r="D116" s="86"/>
      <c r="E116" s="86" t="s">
        <v>792</v>
      </c>
      <c r="F116" s="220">
        <v>22062</v>
      </c>
      <c r="G116" s="220" t="s">
        <v>441</v>
      </c>
      <c r="H116" s="220">
        <v>8587</v>
      </c>
      <c r="I116" s="220">
        <v>315</v>
      </c>
      <c r="J116" s="220">
        <v>3271</v>
      </c>
      <c r="K116" s="220" t="s">
        <v>441</v>
      </c>
      <c r="L116" s="220" t="s">
        <v>441</v>
      </c>
      <c r="M116" s="220" t="s">
        <v>441</v>
      </c>
      <c r="N116" s="220" t="s">
        <v>441</v>
      </c>
      <c r="O116" s="220" t="s">
        <v>441</v>
      </c>
      <c r="P116" s="220">
        <v>9889</v>
      </c>
      <c r="Q116" s="220" t="s">
        <v>188</v>
      </c>
      <c r="R116" s="220" t="s">
        <v>188</v>
      </c>
      <c r="S116" s="220" t="s">
        <v>412</v>
      </c>
      <c r="T116" s="220" t="s">
        <v>412</v>
      </c>
      <c r="U116" s="220" t="s">
        <v>188</v>
      </c>
      <c r="V116" s="220" t="s">
        <v>188</v>
      </c>
      <c r="W116" s="220" t="s">
        <v>412</v>
      </c>
      <c r="X116" s="221">
        <v>1568803</v>
      </c>
    </row>
    <row r="117" spans="2:24" ht="18.75" customHeight="1">
      <c r="B117" s="378"/>
      <c r="C117" s="380"/>
      <c r="D117" s="86"/>
      <c r="E117" s="86" t="s">
        <v>791</v>
      </c>
      <c r="F117" s="220">
        <v>21781</v>
      </c>
      <c r="G117" s="220" t="s">
        <v>441</v>
      </c>
      <c r="H117" s="220">
        <v>9226</v>
      </c>
      <c r="I117" s="220">
        <v>324</v>
      </c>
      <c r="J117" s="220">
        <v>3449</v>
      </c>
      <c r="K117" s="220" t="s">
        <v>441</v>
      </c>
      <c r="L117" s="220" t="s">
        <v>441</v>
      </c>
      <c r="M117" s="220" t="s">
        <v>441</v>
      </c>
      <c r="N117" s="220" t="s">
        <v>441</v>
      </c>
      <c r="O117" s="220" t="s">
        <v>441</v>
      </c>
      <c r="P117" s="220">
        <v>8782</v>
      </c>
      <c r="Q117" s="220" t="s">
        <v>188</v>
      </c>
      <c r="R117" s="220" t="s">
        <v>188</v>
      </c>
      <c r="S117" s="220" t="s">
        <v>412</v>
      </c>
      <c r="T117" s="220" t="s">
        <v>412</v>
      </c>
      <c r="U117" s="220" t="s">
        <v>188</v>
      </c>
      <c r="V117" s="220" t="s">
        <v>188</v>
      </c>
      <c r="W117" s="220" t="s">
        <v>412</v>
      </c>
      <c r="X117" s="221">
        <v>1830244</v>
      </c>
    </row>
    <row r="118" spans="2:24" ht="18.75" customHeight="1">
      <c r="B118" s="378"/>
      <c r="C118" s="380"/>
      <c r="D118" s="86"/>
      <c r="E118" s="86" t="s">
        <v>790</v>
      </c>
      <c r="F118" s="220">
        <v>26065</v>
      </c>
      <c r="G118" s="220" t="s">
        <v>441</v>
      </c>
      <c r="H118" s="220">
        <v>11496</v>
      </c>
      <c r="I118" s="220">
        <v>1291</v>
      </c>
      <c r="J118" s="220">
        <v>4124</v>
      </c>
      <c r="K118" s="220" t="s">
        <v>441</v>
      </c>
      <c r="L118" s="220" t="s">
        <v>441</v>
      </c>
      <c r="M118" s="220" t="s">
        <v>441</v>
      </c>
      <c r="N118" s="220" t="s">
        <v>441</v>
      </c>
      <c r="O118" s="220" t="s">
        <v>441</v>
      </c>
      <c r="P118" s="220">
        <v>9154</v>
      </c>
      <c r="Q118" s="220" t="s">
        <v>188</v>
      </c>
      <c r="R118" s="220" t="s">
        <v>188</v>
      </c>
      <c r="S118" s="220" t="s">
        <v>412</v>
      </c>
      <c r="T118" s="220" t="s">
        <v>412</v>
      </c>
      <c r="U118" s="220" t="s">
        <v>188</v>
      </c>
      <c r="V118" s="220" t="s">
        <v>188</v>
      </c>
      <c r="W118" s="220" t="s">
        <v>412</v>
      </c>
      <c r="X118" s="221">
        <v>2414956</v>
      </c>
    </row>
    <row r="119" spans="2:24" ht="18.75" customHeight="1">
      <c r="B119" s="378"/>
      <c r="C119" s="380"/>
      <c r="D119" s="86"/>
      <c r="E119" s="86" t="s">
        <v>789</v>
      </c>
      <c r="F119" s="220">
        <v>19764</v>
      </c>
      <c r="G119" s="220" t="s">
        <v>441</v>
      </c>
      <c r="H119" s="220">
        <v>8259</v>
      </c>
      <c r="I119" s="220">
        <v>582</v>
      </c>
      <c r="J119" s="220">
        <v>3710</v>
      </c>
      <c r="K119" s="220" t="s">
        <v>441</v>
      </c>
      <c r="L119" s="220" t="s">
        <v>441</v>
      </c>
      <c r="M119" s="220" t="s">
        <v>441</v>
      </c>
      <c r="N119" s="220" t="s">
        <v>441</v>
      </c>
      <c r="O119" s="220" t="s">
        <v>441</v>
      </c>
      <c r="P119" s="220">
        <v>7213</v>
      </c>
      <c r="Q119" s="220" t="s">
        <v>188</v>
      </c>
      <c r="R119" s="220" t="s">
        <v>188</v>
      </c>
      <c r="S119" s="220" t="s">
        <v>412</v>
      </c>
      <c r="T119" s="220" t="s">
        <v>412</v>
      </c>
      <c r="U119" s="220" t="s">
        <v>188</v>
      </c>
      <c r="V119" s="220" t="s">
        <v>188</v>
      </c>
      <c r="W119" s="220" t="s">
        <v>412</v>
      </c>
      <c r="X119" s="221">
        <v>1625113</v>
      </c>
    </row>
    <row r="120" spans="2:24" ht="18.75" customHeight="1">
      <c r="B120" s="378"/>
      <c r="C120" s="380"/>
      <c r="D120" s="86"/>
      <c r="E120" s="86" t="s">
        <v>788</v>
      </c>
      <c r="F120" s="220">
        <v>36730</v>
      </c>
      <c r="G120" s="220" t="s">
        <v>441</v>
      </c>
      <c r="H120" s="220">
        <v>8921</v>
      </c>
      <c r="I120" s="220">
        <v>622</v>
      </c>
      <c r="J120" s="220">
        <v>18146</v>
      </c>
      <c r="K120" s="220" t="s">
        <v>441</v>
      </c>
      <c r="L120" s="220" t="s">
        <v>441</v>
      </c>
      <c r="M120" s="220" t="s">
        <v>441</v>
      </c>
      <c r="N120" s="220" t="s">
        <v>441</v>
      </c>
      <c r="O120" s="220" t="s">
        <v>441</v>
      </c>
      <c r="P120" s="220">
        <v>9041</v>
      </c>
      <c r="Q120" s="220" t="s">
        <v>188</v>
      </c>
      <c r="R120" s="220" t="s">
        <v>188</v>
      </c>
      <c r="S120" s="220" t="s">
        <v>412</v>
      </c>
      <c r="T120" s="220" t="s">
        <v>412</v>
      </c>
      <c r="U120" s="220" t="s">
        <v>188</v>
      </c>
      <c r="V120" s="220" t="s">
        <v>188</v>
      </c>
      <c r="W120" s="220" t="s">
        <v>412</v>
      </c>
      <c r="X120" s="221">
        <v>2334285</v>
      </c>
    </row>
    <row r="121" spans="2:24" ht="18.75" customHeight="1">
      <c r="B121" s="378"/>
      <c r="C121" s="380"/>
      <c r="D121" s="86"/>
      <c r="E121" s="86" t="s">
        <v>787</v>
      </c>
      <c r="F121" s="220">
        <v>72594</v>
      </c>
      <c r="G121" s="220" t="s">
        <v>441</v>
      </c>
      <c r="H121" s="220">
        <v>15973</v>
      </c>
      <c r="I121" s="220">
        <v>1793</v>
      </c>
      <c r="J121" s="220">
        <v>39505</v>
      </c>
      <c r="K121" s="220" t="s">
        <v>441</v>
      </c>
      <c r="L121" s="220" t="s">
        <v>441</v>
      </c>
      <c r="M121" s="220" t="s">
        <v>441</v>
      </c>
      <c r="N121" s="220" t="s">
        <v>441</v>
      </c>
      <c r="O121" s="220" t="s">
        <v>441</v>
      </c>
      <c r="P121" s="220">
        <v>15323</v>
      </c>
      <c r="Q121" s="220" t="s">
        <v>188</v>
      </c>
      <c r="R121" s="220" t="s">
        <v>188</v>
      </c>
      <c r="S121" s="220" t="s">
        <v>412</v>
      </c>
      <c r="T121" s="220" t="s">
        <v>412</v>
      </c>
      <c r="U121" s="220" t="s">
        <v>188</v>
      </c>
      <c r="V121" s="220" t="s">
        <v>188</v>
      </c>
      <c r="W121" s="220" t="s">
        <v>412</v>
      </c>
      <c r="X121" s="221">
        <v>3724241</v>
      </c>
    </row>
    <row r="122" spans="2:24" ht="18.75" customHeight="1">
      <c r="B122" s="378"/>
      <c r="C122" s="380"/>
      <c r="D122" s="86"/>
      <c r="E122" s="86" t="s">
        <v>786</v>
      </c>
      <c r="F122" s="220">
        <v>20541</v>
      </c>
      <c r="G122" s="220" t="s">
        <v>441</v>
      </c>
      <c r="H122" s="220">
        <v>7750</v>
      </c>
      <c r="I122" s="220">
        <v>798</v>
      </c>
      <c r="J122" s="220">
        <v>3958</v>
      </c>
      <c r="K122" s="220" t="s">
        <v>441</v>
      </c>
      <c r="L122" s="220" t="s">
        <v>441</v>
      </c>
      <c r="M122" s="220" t="s">
        <v>441</v>
      </c>
      <c r="N122" s="220" t="s">
        <v>441</v>
      </c>
      <c r="O122" s="220" t="s">
        <v>441</v>
      </c>
      <c r="P122" s="220">
        <v>8035</v>
      </c>
      <c r="Q122" s="220" t="s">
        <v>188</v>
      </c>
      <c r="R122" s="220" t="s">
        <v>188</v>
      </c>
      <c r="S122" s="220" t="s">
        <v>412</v>
      </c>
      <c r="T122" s="220" t="s">
        <v>412</v>
      </c>
      <c r="U122" s="220" t="s">
        <v>188</v>
      </c>
      <c r="V122" s="220" t="s">
        <v>188</v>
      </c>
      <c r="W122" s="220" t="s">
        <v>412</v>
      </c>
      <c r="X122" s="221">
        <v>1870677</v>
      </c>
    </row>
    <row r="123" spans="2:24" ht="18.75" customHeight="1">
      <c r="B123" s="378"/>
      <c r="C123" s="380"/>
      <c r="D123" s="86"/>
      <c r="E123" s="86" t="s">
        <v>785</v>
      </c>
      <c r="F123" s="220">
        <v>22108</v>
      </c>
      <c r="G123" s="220" t="s">
        <v>441</v>
      </c>
      <c r="H123" s="220">
        <v>8262</v>
      </c>
      <c r="I123" s="220">
        <v>551</v>
      </c>
      <c r="J123" s="220">
        <v>4060</v>
      </c>
      <c r="K123" s="220" t="s">
        <v>441</v>
      </c>
      <c r="L123" s="220" t="s">
        <v>441</v>
      </c>
      <c r="M123" s="220" t="s">
        <v>441</v>
      </c>
      <c r="N123" s="220" t="s">
        <v>441</v>
      </c>
      <c r="O123" s="220" t="s">
        <v>441</v>
      </c>
      <c r="P123" s="220">
        <v>9235</v>
      </c>
      <c r="Q123" s="220" t="s">
        <v>188</v>
      </c>
      <c r="R123" s="220" t="s">
        <v>188</v>
      </c>
      <c r="S123" s="220" t="s">
        <v>412</v>
      </c>
      <c r="T123" s="220" t="s">
        <v>412</v>
      </c>
      <c r="U123" s="220" t="s">
        <v>188</v>
      </c>
      <c r="V123" s="220" t="s">
        <v>188</v>
      </c>
      <c r="W123" s="220" t="s">
        <v>412</v>
      </c>
      <c r="X123" s="221">
        <v>2459495</v>
      </c>
    </row>
    <row r="124" spans="2:24" ht="18.75" customHeight="1">
      <c r="B124" s="378"/>
      <c r="C124" s="380"/>
      <c r="D124" s="86"/>
      <c r="E124" s="86" t="s">
        <v>784</v>
      </c>
      <c r="F124" s="220">
        <v>23835</v>
      </c>
      <c r="G124" s="220" t="s">
        <v>441</v>
      </c>
      <c r="H124" s="220">
        <v>8947</v>
      </c>
      <c r="I124" s="220">
        <v>654</v>
      </c>
      <c r="J124" s="220">
        <v>3528</v>
      </c>
      <c r="K124" s="220" t="s">
        <v>441</v>
      </c>
      <c r="L124" s="220" t="s">
        <v>441</v>
      </c>
      <c r="M124" s="220" t="s">
        <v>441</v>
      </c>
      <c r="N124" s="220" t="s">
        <v>441</v>
      </c>
      <c r="O124" s="220" t="s">
        <v>441</v>
      </c>
      <c r="P124" s="220">
        <v>10706</v>
      </c>
      <c r="Q124" s="220" t="s">
        <v>188</v>
      </c>
      <c r="R124" s="220" t="s">
        <v>188</v>
      </c>
      <c r="S124" s="220" t="s">
        <v>412</v>
      </c>
      <c r="T124" s="220" t="s">
        <v>412</v>
      </c>
      <c r="U124" s="220" t="s">
        <v>188</v>
      </c>
      <c r="V124" s="220" t="s">
        <v>188</v>
      </c>
      <c r="W124" s="220" t="s">
        <v>412</v>
      </c>
      <c r="X124" s="221">
        <v>2451376</v>
      </c>
    </row>
    <row r="125" spans="2:24" ht="18.75" customHeight="1">
      <c r="B125" s="378"/>
      <c r="C125" s="380"/>
      <c r="D125" s="86"/>
      <c r="E125" s="86" t="s">
        <v>783</v>
      </c>
      <c r="F125" s="220">
        <v>18541</v>
      </c>
      <c r="G125" s="220" t="s">
        <v>441</v>
      </c>
      <c r="H125" s="220">
        <v>6348</v>
      </c>
      <c r="I125" s="220">
        <v>88</v>
      </c>
      <c r="J125" s="220">
        <v>3812</v>
      </c>
      <c r="K125" s="220" t="s">
        <v>441</v>
      </c>
      <c r="L125" s="220" t="s">
        <v>441</v>
      </c>
      <c r="M125" s="220" t="s">
        <v>441</v>
      </c>
      <c r="N125" s="220" t="s">
        <v>441</v>
      </c>
      <c r="O125" s="220" t="s">
        <v>441</v>
      </c>
      <c r="P125" s="220">
        <v>8293</v>
      </c>
      <c r="Q125" s="220" t="s">
        <v>188</v>
      </c>
      <c r="R125" s="220" t="s">
        <v>188</v>
      </c>
      <c r="S125" s="220" t="s">
        <v>412</v>
      </c>
      <c r="T125" s="220" t="s">
        <v>412</v>
      </c>
      <c r="U125" s="220" t="s">
        <v>188</v>
      </c>
      <c r="V125" s="220" t="s">
        <v>188</v>
      </c>
      <c r="W125" s="220" t="s">
        <v>412</v>
      </c>
      <c r="X125" s="221">
        <v>1149217</v>
      </c>
    </row>
    <row r="126" spans="2:24">
      <c r="B126" s="378" t="s">
        <v>87</v>
      </c>
      <c r="C126" s="380">
        <v>16</v>
      </c>
      <c r="D126" s="86">
        <v>2004</v>
      </c>
      <c r="E126" s="86" t="s">
        <v>794</v>
      </c>
      <c r="F126" s="220">
        <v>19349</v>
      </c>
      <c r="G126" s="220" t="s">
        <v>441</v>
      </c>
      <c r="H126" s="220">
        <v>7923</v>
      </c>
      <c r="I126" s="220">
        <v>73</v>
      </c>
      <c r="J126" s="220">
        <v>2529</v>
      </c>
      <c r="K126" s="220" t="s">
        <v>441</v>
      </c>
      <c r="L126" s="220" t="s">
        <v>441</v>
      </c>
      <c r="M126" s="220" t="s">
        <v>441</v>
      </c>
      <c r="N126" s="220" t="s">
        <v>441</v>
      </c>
      <c r="O126" s="220" t="s">
        <v>441</v>
      </c>
      <c r="P126" s="220">
        <v>8824</v>
      </c>
      <c r="Q126" s="220" t="s">
        <v>188</v>
      </c>
      <c r="R126" s="220" t="s">
        <v>188</v>
      </c>
      <c r="S126" s="220" t="s">
        <v>412</v>
      </c>
      <c r="T126" s="220" t="s">
        <v>412</v>
      </c>
      <c r="U126" s="220" t="s">
        <v>188</v>
      </c>
      <c r="V126" s="220" t="s">
        <v>188</v>
      </c>
      <c r="W126" s="220" t="s">
        <v>412</v>
      </c>
      <c r="X126" s="221">
        <v>2546349</v>
      </c>
    </row>
    <row r="127" spans="2:24">
      <c r="B127" s="378"/>
      <c r="C127" s="380"/>
      <c r="D127" s="86"/>
      <c r="E127" s="86" t="s">
        <v>793</v>
      </c>
      <c r="F127" s="220">
        <v>16362</v>
      </c>
      <c r="G127" s="220" t="s">
        <v>441</v>
      </c>
      <c r="H127" s="220">
        <v>6097</v>
      </c>
      <c r="I127" s="220">
        <v>128</v>
      </c>
      <c r="J127" s="220">
        <v>2721</v>
      </c>
      <c r="K127" s="220" t="s">
        <v>441</v>
      </c>
      <c r="L127" s="220" t="s">
        <v>441</v>
      </c>
      <c r="M127" s="220" t="s">
        <v>441</v>
      </c>
      <c r="N127" s="220" t="s">
        <v>441</v>
      </c>
      <c r="O127" s="220" t="s">
        <v>441</v>
      </c>
      <c r="P127" s="220">
        <v>7416</v>
      </c>
      <c r="Q127" s="220" t="s">
        <v>188</v>
      </c>
      <c r="R127" s="220" t="s">
        <v>188</v>
      </c>
      <c r="S127" s="220" t="s">
        <v>412</v>
      </c>
      <c r="T127" s="220" t="s">
        <v>412</v>
      </c>
      <c r="U127" s="220" t="s">
        <v>188</v>
      </c>
      <c r="V127" s="220" t="s">
        <v>188</v>
      </c>
      <c r="W127" s="220" t="s">
        <v>412</v>
      </c>
      <c r="X127" s="221">
        <v>1356510</v>
      </c>
    </row>
    <row r="128" spans="2:24">
      <c r="B128" s="378"/>
      <c r="C128" s="380"/>
      <c r="D128" s="86"/>
      <c r="E128" s="86" t="s">
        <v>792</v>
      </c>
      <c r="F128" s="220">
        <v>20993</v>
      </c>
      <c r="G128" s="220" t="s">
        <v>441</v>
      </c>
      <c r="H128" s="220">
        <v>8703</v>
      </c>
      <c r="I128" s="220">
        <v>299</v>
      </c>
      <c r="J128" s="220">
        <v>3742</v>
      </c>
      <c r="K128" s="220" t="s">
        <v>441</v>
      </c>
      <c r="L128" s="220" t="s">
        <v>441</v>
      </c>
      <c r="M128" s="220" t="s">
        <v>441</v>
      </c>
      <c r="N128" s="220" t="s">
        <v>441</v>
      </c>
      <c r="O128" s="220" t="s">
        <v>441</v>
      </c>
      <c r="P128" s="220">
        <v>8249</v>
      </c>
      <c r="Q128" s="220" t="s">
        <v>188</v>
      </c>
      <c r="R128" s="220" t="s">
        <v>188</v>
      </c>
      <c r="S128" s="220" t="s">
        <v>412</v>
      </c>
      <c r="T128" s="220" t="s">
        <v>412</v>
      </c>
      <c r="U128" s="220" t="s">
        <v>188</v>
      </c>
      <c r="V128" s="220" t="s">
        <v>188</v>
      </c>
      <c r="W128" s="220" t="s">
        <v>412</v>
      </c>
      <c r="X128" s="221">
        <v>1560745</v>
      </c>
    </row>
    <row r="129" spans="2:24">
      <c r="B129" s="378"/>
      <c r="C129" s="380"/>
      <c r="D129" s="86"/>
      <c r="E129" s="86" t="s">
        <v>791</v>
      </c>
      <c r="F129" s="220">
        <v>21621</v>
      </c>
      <c r="G129" s="220" t="s">
        <v>441</v>
      </c>
      <c r="H129" s="220">
        <v>9561</v>
      </c>
      <c r="I129" s="220">
        <v>610</v>
      </c>
      <c r="J129" s="220">
        <v>3719</v>
      </c>
      <c r="K129" s="220" t="s">
        <v>441</v>
      </c>
      <c r="L129" s="220" t="s">
        <v>441</v>
      </c>
      <c r="M129" s="220" t="s">
        <v>441</v>
      </c>
      <c r="N129" s="220" t="s">
        <v>441</v>
      </c>
      <c r="O129" s="220" t="s">
        <v>441</v>
      </c>
      <c r="P129" s="220">
        <v>7731</v>
      </c>
      <c r="Q129" s="220" t="s">
        <v>188</v>
      </c>
      <c r="R129" s="220" t="s">
        <v>188</v>
      </c>
      <c r="S129" s="220" t="s">
        <v>412</v>
      </c>
      <c r="T129" s="220" t="s">
        <v>412</v>
      </c>
      <c r="U129" s="220" t="s">
        <v>188</v>
      </c>
      <c r="V129" s="220" t="s">
        <v>188</v>
      </c>
      <c r="W129" s="220" t="s">
        <v>412</v>
      </c>
      <c r="X129" s="221">
        <v>1946724</v>
      </c>
    </row>
    <row r="130" spans="2:24">
      <c r="B130" s="378"/>
      <c r="C130" s="380"/>
      <c r="D130" s="86"/>
      <c r="E130" s="86" t="s">
        <v>790</v>
      </c>
      <c r="F130" s="220">
        <v>27774</v>
      </c>
      <c r="G130" s="220" t="s">
        <v>441</v>
      </c>
      <c r="H130" s="220">
        <v>12772</v>
      </c>
      <c r="I130" s="220">
        <v>1416</v>
      </c>
      <c r="J130" s="220">
        <v>3826</v>
      </c>
      <c r="K130" s="220" t="s">
        <v>441</v>
      </c>
      <c r="L130" s="220" t="s">
        <v>441</v>
      </c>
      <c r="M130" s="220" t="s">
        <v>441</v>
      </c>
      <c r="N130" s="220" t="s">
        <v>441</v>
      </c>
      <c r="O130" s="220" t="s">
        <v>441</v>
      </c>
      <c r="P130" s="220">
        <v>9760</v>
      </c>
      <c r="Q130" s="220" t="s">
        <v>188</v>
      </c>
      <c r="R130" s="220" t="s">
        <v>188</v>
      </c>
      <c r="S130" s="220" t="s">
        <v>412</v>
      </c>
      <c r="T130" s="220" t="s">
        <v>412</v>
      </c>
      <c r="U130" s="220" t="s">
        <v>188</v>
      </c>
      <c r="V130" s="220" t="s">
        <v>188</v>
      </c>
      <c r="W130" s="220" t="s">
        <v>412</v>
      </c>
      <c r="X130" s="221">
        <v>2646793</v>
      </c>
    </row>
    <row r="131" spans="2:24">
      <c r="B131" s="378"/>
      <c r="C131" s="380"/>
      <c r="D131" s="86"/>
      <c r="E131" s="86" t="s">
        <v>789</v>
      </c>
      <c r="F131" s="220">
        <v>18059</v>
      </c>
      <c r="G131" s="220" t="s">
        <v>441</v>
      </c>
      <c r="H131" s="220">
        <v>6866</v>
      </c>
      <c r="I131" s="220">
        <v>551</v>
      </c>
      <c r="J131" s="220">
        <v>3903</v>
      </c>
      <c r="K131" s="220" t="s">
        <v>441</v>
      </c>
      <c r="L131" s="220" t="s">
        <v>441</v>
      </c>
      <c r="M131" s="220" t="s">
        <v>441</v>
      </c>
      <c r="N131" s="220" t="s">
        <v>441</v>
      </c>
      <c r="O131" s="220" t="s">
        <v>441</v>
      </c>
      <c r="P131" s="220">
        <v>6739</v>
      </c>
      <c r="Q131" s="220" t="s">
        <v>188</v>
      </c>
      <c r="R131" s="220" t="s">
        <v>188</v>
      </c>
      <c r="S131" s="220" t="s">
        <v>412</v>
      </c>
      <c r="T131" s="220" t="s">
        <v>412</v>
      </c>
      <c r="U131" s="220" t="s">
        <v>188</v>
      </c>
      <c r="V131" s="220" t="s">
        <v>188</v>
      </c>
      <c r="W131" s="220" t="s">
        <v>412</v>
      </c>
      <c r="X131" s="221">
        <v>1577061</v>
      </c>
    </row>
    <row r="132" spans="2:24">
      <c r="B132" s="378"/>
      <c r="C132" s="380"/>
      <c r="D132" s="86"/>
      <c r="E132" s="86" t="s">
        <v>788</v>
      </c>
      <c r="F132" s="220">
        <v>43120</v>
      </c>
      <c r="G132" s="220" t="s">
        <v>441</v>
      </c>
      <c r="H132" s="220">
        <v>8854</v>
      </c>
      <c r="I132" s="220">
        <v>713</v>
      </c>
      <c r="J132" s="220">
        <v>25412</v>
      </c>
      <c r="K132" s="220" t="s">
        <v>441</v>
      </c>
      <c r="L132" s="220" t="s">
        <v>441</v>
      </c>
      <c r="M132" s="220" t="s">
        <v>441</v>
      </c>
      <c r="N132" s="220" t="s">
        <v>441</v>
      </c>
      <c r="O132" s="220" t="s">
        <v>441</v>
      </c>
      <c r="P132" s="220">
        <v>8141</v>
      </c>
      <c r="Q132" s="220" t="s">
        <v>188</v>
      </c>
      <c r="R132" s="220" t="s">
        <v>188</v>
      </c>
      <c r="S132" s="220" t="s">
        <v>412</v>
      </c>
      <c r="T132" s="220" t="s">
        <v>412</v>
      </c>
      <c r="U132" s="220" t="s">
        <v>188</v>
      </c>
      <c r="V132" s="220" t="s">
        <v>188</v>
      </c>
      <c r="W132" s="220" t="s">
        <v>412</v>
      </c>
      <c r="X132" s="221">
        <v>2386581</v>
      </c>
    </row>
    <row r="133" spans="2:24">
      <c r="B133" s="378"/>
      <c r="C133" s="380"/>
      <c r="D133" s="86"/>
      <c r="E133" s="86" t="s">
        <v>787</v>
      </c>
      <c r="F133" s="220">
        <v>63943</v>
      </c>
      <c r="G133" s="220" t="s">
        <v>441</v>
      </c>
      <c r="H133" s="220">
        <v>12534</v>
      </c>
      <c r="I133" s="220">
        <v>914</v>
      </c>
      <c r="J133" s="220">
        <v>37793</v>
      </c>
      <c r="K133" s="220" t="s">
        <v>441</v>
      </c>
      <c r="L133" s="220" t="s">
        <v>441</v>
      </c>
      <c r="M133" s="220" t="s">
        <v>441</v>
      </c>
      <c r="N133" s="220" t="s">
        <v>441</v>
      </c>
      <c r="O133" s="220" t="s">
        <v>441</v>
      </c>
      <c r="P133" s="220">
        <v>12702</v>
      </c>
      <c r="Q133" s="220" t="s">
        <v>188</v>
      </c>
      <c r="R133" s="220" t="s">
        <v>188</v>
      </c>
      <c r="S133" s="220" t="s">
        <v>412</v>
      </c>
      <c r="T133" s="220" t="s">
        <v>412</v>
      </c>
      <c r="U133" s="220" t="s">
        <v>188</v>
      </c>
      <c r="V133" s="220" t="s">
        <v>188</v>
      </c>
      <c r="W133" s="220" t="s">
        <v>412</v>
      </c>
      <c r="X133" s="221">
        <v>3521803</v>
      </c>
    </row>
    <row r="134" spans="2:24">
      <c r="B134" s="378"/>
      <c r="C134" s="380"/>
      <c r="D134" s="86"/>
      <c r="E134" s="86" t="s">
        <v>786</v>
      </c>
      <c r="F134" s="220">
        <v>19711</v>
      </c>
      <c r="G134" s="220" t="s">
        <v>441</v>
      </c>
      <c r="H134" s="220">
        <v>8094</v>
      </c>
      <c r="I134" s="220">
        <v>562</v>
      </c>
      <c r="J134" s="220">
        <v>4528</v>
      </c>
      <c r="K134" s="220" t="s">
        <v>441</v>
      </c>
      <c r="L134" s="220" t="s">
        <v>441</v>
      </c>
      <c r="M134" s="220" t="s">
        <v>441</v>
      </c>
      <c r="N134" s="220" t="s">
        <v>441</v>
      </c>
      <c r="O134" s="220" t="s">
        <v>441</v>
      </c>
      <c r="P134" s="220">
        <v>6527</v>
      </c>
      <c r="Q134" s="220" t="s">
        <v>188</v>
      </c>
      <c r="R134" s="220" t="s">
        <v>188</v>
      </c>
      <c r="S134" s="220" t="s">
        <v>412</v>
      </c>
      <c r="T134" s="220" t="s">
        <v>412</v>
      </c>
      <c r="U134" s="220" t="s">
        <v>188</v>
      </c>
      <c r="V134" s="220" t="s">
        <v>188</v>
      </c>
      <c r="W134" s="220" t="s">
        <v>412</v>
      </c>
      <c r="X134" s="221">
        <v>1772660</v>
      </c>
    </row>
    <row r="135" spans="2:24">
      <c r="B135" s="378"/>
      <c r="C135" s="380"/>
      <c r="D135" s="86"/>
      <c r="E135" s="86" t="s">
        <v>785</v>
      </c>
      <c r="F135" s="220">
        <v>23755</v>
      </c>
      <c r="G135" s="220" t="s">
        <v>441</v>
      </c>
      <c r="H135" s="220">
        <v>9055</v>
      </c>
      <c r="I135" s="220">
        <v>450</v>
      </c>
      <c r="J135" s="220">
        <v>5172</v>
      </c>
      <c r="K135" s="220" t="s">
        <v>441</v>
      </c>
      <c r="L135" s="220" t="s">
        <v>441</v>
      </c>
      <c r="M135" s="220" t="s">
        <v>441</v>
      </c>
      <c r="N135" s="220" t="s">
        <v>441</v>
      </c>
      <c r="O135" s="220" t="s">
        <v>441</v>
      </c>
      <c r="P135" s="220">
        <v>9078</v>
      </c>
      <c r="Q135" s="220" t="s">
        <v>188</v>
      </c>
      <c r="R135" s="220" t="s">
        <v>188</v>
      </c>
      <c r="S135" s="220" t="s">
        <v>412</v>
      </c>
      <c r="T135" s="220" t="s">
        <v>412</v>
      </c>
      <c r="U135" s="220" t="s">
        <v>188</v>
      </c>
      <c r="V135" s="220" t="s">
        <v>188</v>
      </c>
      <c r="W135" s="220" t="s">
        <v>412</v>
      </c>
      <c r="X135" s="221">
        <v>2390699</v>
      </c>
    </row>
    <row r="136" spans="2:24">
      <c r="B136" s="378"/>
      <c r="C136" s="380"/>
      <c r="D136" s="86"/>
      <c r="E136" s="86" t="s">
        <v>784</v>
      </c>
      <c r="F136" s="220">
        <v>21383</v>
      </c>
      <c r="G136" s="220" t="s">
        <v>441</v>
      </c>
      <c r="H136" s="220">
        <v>8505</v>
      </c>
      <c r="I136" s="220">
        <v>418</v>
      </c>
      <c r="J136" s="220">
        <v>3271</v>
      </c>
      <c r="K136" s="220" t="s">
        <v>441</v>
      </c>
      <c r="L136" s="220" t="s">
        <v>441</v>
      </c>
      <c r="M136" s="220" t="s">
        <v>441</v>
      </c>
      <c r="N136" s="220" t="s">
        <v>441</v>
      </c>
      <c r="O136" s="220" t="s">
        <v>441</v>
      </c>
      <c r="P136" s="220">
        <v>9189</v>
      </c>
      <c r="Q136" s="220" t="s">
        <v>188</v>
      </c>
      <c r="R136" s="220" t="s">
        <v>188</v>
      </c>
      <c r="S136" s="220" t="s">
        <v>412</v>
      </c>
      <c r="T136" s="220" t="s">
        <v>412</v>
      </c>
      <c r="U136" s="220" t="s">
        <v>188</v>
      </c>
      <c r="V136" s="220" t="s">
        <v>188</v>
      </c>
      <c r="W136" s="220" t="s">
        <v>412</v>
      </c>
      <c r="X136" s="221">
        <v>2261019</v>
      </c>
    </row>
    <row r="137" spans="2:24">
      <c r="B137" s="378"/>
      <c r="C137" s="380"/>
      <c r="D137" s="86"/>
      <c r="E137" s="86" t="s">
        <v>783</v>
      </c>
      <c r="F137" s="220">
        <v>17488</v>
      </c>
      <c r="G137" s="220" t="s">
        <v>441</v>
      </c>
      <c r="H137" s="220">
        <v>6493</v>
      </c>
      <c r="I137" s="220">
        <v>116</v>
      </c>
      <c r="J137" s="220">
        <v>3451</v>
      </c>
      <c r="K137" s="220" t="s">
        <v>441</v>
      </c>
      <c r="L137" s="220" t="s">
        <v>441</v>
      </c>
      <c r="M137" s="220" t="s">
        <v>441</v>
      </c>
      <c r="N137" s="220" t="s">
        <v>441</v>
      </c>
      <c r="O137" s="220" t="s">
        <v>441</v>
      </c>
      <c r="P137" s="220">
        <v>7428</v>
      </c>
      <c r="Q137" s="220" t="s">
        <v>188</v>
      </c>
      <c r="R137" s="220" t="s">
        <v>188</v>
      </c>
      <c r="S137" s="220" t="s">
        <v>412</v>
      </c>
      <c r="T137" s="220" t="s">
        <v>412</v>
      </c>
      <c r="U137" s="220" t="s">
        <v>188</v>
      </c>
      <c r="V137" s="220" t="s">
        <v>188</v>
      </c>
      <c r="W137" s="220" t="s">
        <v>412</v>
      </c>
      <c r="X137" s="221">
        <v>1218120</v>
      </c>
    </row>
    <row r="138" spans="2:24">
      <c r="B138" s="378"/>
      <c r="C138" s="380">
        <v>17</v>
      </c>
      <c r="D138" s="86">
        <v>2005</v>
      </c>
      <c r="E138" s="86" t="s">
        <v>794</v>
      </c>
      <c r="F138" s="220">
        <v>19846</v>
      </c>
      <c r="G138" s="220">
        <v>21</v>
      </c>
      <c r="H138" s="220">
        <v>8596</v>
      </c>
      <c r="I138" s="220">
        <v>65</v>
      </c>
      <c r="J138" s="220">
        <v>1792</v>
      </c>
      <c r="K138" s="220" t="s">
        <v>188</v>
      </c>
      <c r="L138" s="220" t="s">
        <v>188</v>
      </c>
      <c r="M138" s="220" t="s">
        <v>188</v>
      </c>
      <c r="N138" s="220">
        <v>1735</v>
      </c>
      <c r="O138" s="220">
        <v>57</v>
      </c>
      <c r="P138" s="220">
        <v>8775</v>
      </c>
      <c r="Q138" s="220">
        <v>597</v>
      </c>
      <c r="R138" s="220" t="s">
        <v>188</v>
      </c>
      <c r="S138" s="220" t="s">
        <v>412</v>
      </c>
      <c r="T138" s="220" t="s">
        <v>412</v>
      </c>
      <c r="U138" s="220" t="s">
        <v>188</v>
      </c>
      <c r="V138" s="220" t="s">
        <v>188</v>
      </c>
      <c r="W138" s="220" t="s">
        <v>412</v>
      </c>
      <c r="X138" s="221">
        <v>2429191</v>
      </c>
    </row>
    <row r="139" spans="2:24">
      <c r="B139" s="378"/>
      <c r="C139" s="380"/>
      <c r="D139" s="86"/>
      <c r="E139" s="86" t="s">
        <v>793</v>
      </c>
      <c r="F139" s="220">
        <v>16405</v>
      </c>
      <c r="G139" s="220">
        <v>19</v>
      </c>
      <c r="H139" s="220">
        <v>7517</v>
      </c>
      <c r="I139" s="220">
        <v>84</v>
      </c>
      <c r="J139" s="220">
        <v>1818</v>
      </c>
      <c r="K139" s="220" t="s">
        <v>188</v>
      </c>
      <c r="L139" s="220" t="s">
        <v>188</v>
      </c>
      <c r="M139" s="220" t="s">
        <v>188</v>
      </c>
      <c r="N139" s="220">
        <v>1761</v>
      </c>
      <c r="O139" s="220">
        <v>57</v>
      </c>
      <c r="P139" s="220">
        <v>6527</v>
      </c>
      <c r="Q139" s="220">
        <v>440</v>
      </c>
      <c r="R139" s="220" t="s">
        <v>188</v>
      </c>
      <c r="S139" s="220" t="s">
        <v>412</v>
      </c>
      <c r="T139" s="220" t="s">
        <v>412</v>
      </c>
      <c r="U139" s="220" t="s">
        <v>188</v>
      </c>
      <c r="V139" s="220" t="s">
        <v>188</v>
      </c>
      <c r="W139" s="220" t="s">
        <v>412</v>
      </c>
      <c r="X139" s="221">
        <v>1340664</v>
      </c>
    </row>
    <row r="140" spans="2:24">
      <c r="B140" s="378"/>
      <c r="C140" s="380"/>
      <c r="D140" s="86"/>
      <c r="E140" s="86" t="s">
        <v>792</v>
      </c>
      <c r="F140" s="220">
        <v>15516</v>
      </c>
      <c r="G140" s="220">
        <v>103</v>
      </c>
      <c r="H140" s="220">
        <v>9435</v>
      </c>
      <c r="I140" s="220">
        <v>251</v>
      </c>
      <c r="J140" s="220">
        <v>2143</v>
      </c>
      <c r="K140" s="220" t="s">
        <v>188</v>
      </c>
      <c r="L140" s="220" t="s">
        <v>188</v>
      </c>
      <c r="M140" s="220" t="s">
        <v>188</v>
      </c>
      <c r="N140" s="220">
        <v>2028</v>
      </c>
      <c r="O140" s="220">
        <v>115</v>
      </c>
      <c r="P140" s="220">
        <v>3001</v>
      </c>
      <c r="Q140" s="220">
        <v>583</v>
      </c>
      <c r="R140" s="220" t="s">
        <v>188</v>
      </c>
      <c r="S140" s="220" t="s">
        <v>412</v>
      </c>
      <c r="T140" s="220" t="s">
        <v>412</v>
      </c>
      <c r="U140" s="220" t="s">
        <v>188</v>
      </c>
      <c r="V140" s="220" t="s">
        <v>188</v>
      </c>
      <c r="W140" s="220" t="s">
        <v>412</v>
      </c>
      <c r="X140" s="221">
        <v>1590682</v>
      </c>
    </row>
    <row r="141" spans="2:24">
      <c r="B141" s="378"/>
      <c r="C141" s="380"/>
      <c r="D141" s="86"/>
      <c r="E141" s="86" t="s">
        <v>791</v>
      </c>
      <c r="F141" s="220">
        <v>18913</v>
      </c>
      <c r="G141" s="220">
        <v>255</v>
      </c>
      <c r="H141" s="220">
        <v>10361</v>
      </c>
      <c r="I141" s="220">
        <v>401</v>
      </c>
      <c r="J141" s="220">
        <v>1738</v>
      </c>
      <c r="K141" s="220" t="s">
        <v>188</v>
      </c>
      <c r="L141" s="220" t="s">
        <v>188</v>
      </c>
      <c r="M141" s="220" t="s">
        <v>188</v>
      </c>
      <c r="N141" s="220">
        <v>1565</v>
      </c>
      <c r="O141" s="220">
        <v>173</v>
      </c>
      <c r="P141" s="220">
        <v>5537</v>
      </c>
      <c r="Q141" s="220">
        <v>594</v>
      </c>
      <c r="R141" s="220">
        <v>27</v>
      </c>
      <c r="S141" s="220" t="s">
        <v>412</v>
      </c>
      <c r="T141" s="220" t="s">
        <v>412</v>
      </c>
      <c r="U141" s="220" t="s">
        <v>188</v>
      </c>
      <c r="V141" s="220" t="s">
        <v>188</v>
      </c>
      <c r="W141" s="220" t="s">
        <v>412</v>
      </c>
      <c r="X141" s="221">
        <v>2169790</v>
      </c>
    </row>
    <row r="142" spans="2:24">
      <c r="B142" s="378"/>
      <c r="C142" s="380"/>
      <c r="D142" s="86"/>
      <c r="E142" s="86" t="s">
        <v>790</v>
      </c>
      <c r="F142" s="220">
        <v>27670</v>
      </c>
      <c r="G142" s="220">
        <v>439</v>
      </c>
      <c r="H142" s="220">
        <v>14330</v>
      </c>
      <c r="I142" s="220">
        <v>1022</v>
      </c>
      <c r="J142" s="220">
        <v>2183</v>
      </c>
      <c r="K142" s="220" t="s">
        <v>188</v>
      </c>
      <c r="L142" s="220" t="s">
        <v>188</v>
      </c>
      <c r="M142" s="220" t="s">
        <v>188</v>
      </c>
      <c r="N142" s="220">
        <v>1952</v>
      </c>
      <c r="O142" s="220">
        <v>231</v>
      </c>
      <c r="P142" s="220">
        <v>8987</v>
      </c>
      <c r="Q142" s="220">
        <v>499</v>
      </c>
      <c r="R142" s="220">
        <v>210</v>
      </c>
      <c r="S142" s="220" t="s">
        <v>412</v>
      </c>
      <c r="T142" s="220" t="s">
        <v>412</v>
      </c>
      <c r="U142" s="220" t="s">
        <v>188</v>
      </c>
      <c r="V142" s="220" t="s">
        <v>188</v>
      </c>
      <c r="W142" s="220" t="s">
        <v>412</v>
      </c>
      <c r="X142" s="221">
        <v>2741216</v>
      </c>
    </row>
    <row r="143" spans="2:24">
      <c r="B143" s="378"/>
      <c r="C143" s="380"/>
      <c r="D143" s="86"/>
      <c r="E143" s="86" t="s">
        <v>789</v>
      </c>
      <c r="F143" s="220">
        <v>17856</v>
      </c>
      <c r="G143" s="220">
        <v>155</v>
      </c>
      <c r="H143" s="220">
        <v>8213</v>
      </c>
      <c r="I143" s="220">
        <v>334</v>
      </c>
      <c r="J143" s="220">
        <v>2128</v>
      </c>
      <c r="K143" s="220" t="s">
        <v>188</v>
      </c>
      <c r="L143" s="220" t="s">
        <v>188</v>
      </c>
      <c r="M143" s="220" t="s">
        <v>188</v>
      </c>
      <c r="N143" s="220">
        <v>1955</v>
      </c>
      <c r="O143" s="220">
        <v>173</v>
      </c>
      <c r="P143" s="220">
        <v>6555</v>
      </c>
      <c r="Q143" s="220">
        <v>449</v>
      </c>
      <c r="R143" s="220">
        <v>22</v>
      </c>
      <c r="S143" s="220" t="s">
        <v>412</v>
      </c>
      <c r="T143" s="220" t="s">
        <v>412</v>
      </c>
      <c r="U143" s="220" t="s">
        <v>188</v>
      </c>
      <c r="V143" s="220" t="s">
        <v>188</v>
      </c>
      <c r="W143" s="220" t="s">
        <v>412</v>
      </c>
      <c r="X143" s="221">
        <v>1631182</v>
      </c>
    </row>
    <row r="144" spans="2:24">
      <c r="B144" s="378"/>
      <c r="C144" s="380"/>
      <c r="D144" s="86"/>
      <c r="E144" s="86" t="s">
        <v>788</v>
      </c>
      <c r="F144" s="220">
        <v>43015</v>
      </c>
      <c r="G144" s="220">
        <v>349</v>
      </c>
      <c r="H144" s="220">
        <v>11647</v>
      </c>
      <c r="I144" s="220">
        <v>589</v>
      </c>
      <c r="J144" s="220">
        <v>22639</v>
      </c>
      <c r="K144" s="220">
        <v>17400</v>
      </c>
      <c r="L144" s="220">
        <v>1010</v>
      </c>
      <c r="M144" s="220">
        <v>890</v>
      </c>
      <c r="N144" s="220">
        <v>2683</v>
      </c>
      <c r="O144" s="220">
        <v>656</v>
      </c>
      <c r="P144" s="220">
        <v>7347</v>
      </c>
      <c r="Q144" s="220">
        <v>336</v>
      </c>
      <c r="R144" s="220">
        <v>108</v>
      </c>
      <c r="S144" s="220" t="s">
        <v>412</v>
      </c>
      <c r="T144" s="220" t="s">
        <v>412</v>
      </c>
      <c r="U144" s="220" t="s">
        <v>188</v>
      </c>
      <c r="V144" s="220" t="s">
        <v>188</v>
      </c>
      <c r="W144" s="220" t="s">
        <v>412</v>
      </c>
      <c r="X144" s="221">
        <v>2353947</v>
      </c>
    </row>
    <row r="145" spans="2:24">
      <c r="B145" s="378"/>
      <c r="C145" s="380"/>
      <c r="D145" s="86"/>
      <c r="E145" s="86" t="s">
        <v>787</v>
      </c>
      <c r="F145" s="220">
        <v>60236</v>
      </c>
      <c r="G145" s="220">
        <v>405</v>
      </c>
      <c r="H145" s="220">
        <v>13642</v>
      </c>
      <c r="I145" s="220">
        <v>1075</v>
      </c>
      <c r="J145" s="220">
        <v>32915</v>
      </c>
      <c r="K145" s="220">
        <v>25200</v>
      </c>
      <c r="L145" s="220">
        <v>3090</v>
      </c>
      <c r="M145" s="220">
        <v>960</v>
      </c>
      <c r="N145" s="220">
        <v>2825</v>
      </c>
      <c r="O145" s="220">
        <v>840</v>
      </c>
      <c r="P145" s="220">
        <v>11473</v>
      </c>
      <c r="Q145" s="220">
        <v>412</v>
      </c>
      <c r="R145" s="220">
        <v>314</v>
      </c>
      <c r="S145" s="220" t="s">
        <v>412</v>
      </c>
      <c r="T145" s="220" t="s">
        <v>412</v>
      </c>
      <c r="U145" s="220" t="s">
        <v>188</v>
      </c>
      <c r="V145" s="220" t="s">
        <v>188</v>
      </c>
      <c r="W145" s="220" t="s">
        <v>412</v>
      </c>
      <c r="X145" s="221">
        <v>3641409</v>
      </c>
    </row>
    <row r="146" spans="2:24">
      <c r="B146" s="378"/>
      <c r="C146" s="380"/>
      <c r="D146" s="86"/>
      <c r="E146" s="86" t="s">
        <v>786</v>
      </c>
      <c r="F146" s="220">
        <v>19596</v>
      </c>
      <c r="G146" s="220">
        <v>355</v>
      </c>
      <c r="H146" s="220">
        <v>8982</v>
      </c>
      <c r="I146" s="220">
        <v>421</v>
      </c>
      <c r="J146" s="220">
        <v>2691</v>
      </c>
      <c r="K146" s="220" t="s">
        <v>188</v>
      </c>
      <c r="L146" s="220" t="s">
        <v>188</v>
      </c>
      <c r="M146" s="220" t="s">
        <v>188</v>
      </c>
      <c r="N146" s="220">
        <v>2228</v>
      </c>
      <c r="O146" s="220">
        <v>463</v>
      </c>
      <c r="P146" s="220">
        <v>6744</v>
      </c>
      <c r="Q146" s="220">
        <v>326</v>
      </c>
      <c r="R146" s="220">
        <v>77</v>
      </c>
      <c r="S146" s="220" t="s">
        <v>412</v>
      </c>
      <c r="T146" s="220" t="s">
        <v>412</v>
      </c>
      <c r="U146" s="220" t="s">
        <v>188</v>
      </c>
      <c r="V146" s="220" t="s">
        <v>188</v>
      </c>
      <c r="W146" s="220" t="s">
        <v>412</v>
      </c>
      <c r="X146" s="221">
        <v>1828059</v>
      </c>
    </row>
    <row r="147" spans="2:24">
      <c r="B147" s="378"/>
      <c r="C147" s="380"/>
      <c r="D147" s="86"/>
      <c r="E147" s="86" t="s">
        <v>785</v>
      </c>
      <c r="F147" s="220">
        <v>23702</v>
      </c>
      <c r="G147" s="220">
        <v>648</v>
      </c>
      <c r="H147" s="220">
        <v>10703</v>
      </c>
      <c r="I147" s="220">
        <v>493</v>
      </c>
      <c r="J147" s="220">
        <v>2482</v>
      </c>
      <c r="K147" s="220" t="s">
        <v>188</v>
      </c>
      <c r="L147" s="220" t="s">
        <v>188</v>
      </c>
      <c r="M147" s="220" t="s">
        <v>188</v>
      </c>
      <c r="N147" s="220">
        <v>2251</v>
      </c>
      <c r="O147" s="220">
        <v>231</v>
      </c>
      <c r="P147" s="220">
        <v>8804</v>
      </c>
      <c r="Q147" s="220">
        <v>548</v>
      </c>
      <c r="R147" s="220">
        <v>24</v>
      </c>
      <c r="S147" s="220" t="s">
        <v>412</v>
      </c>
      <c r="T147" s="220" t="s">
        <v>412</v>
      </c>
      <c r="U147" s="220" t="s">
        <v>188</v>
      </c>
      <c r="V147" s="220" t="s">
        <v>188</v>
      </c>
      <c r="W147" s="220" t="s">
        <v>412</v>
      </c>
      <c r="X147" s="221">
        <v>2669113</v>
      </c>
    </row>
    <row r="148" spans="2:24">
      <c r="B148" s="378"/>
      <c r="C148" s="380"/>
      <c r="D148" s="86"/>
      <c r="E148" s="86" t="s">
        <v>784</v>
      </c>
      <c r="F148" s="220">
        <v>22336</v>
      </c>
      <c r="G148" s="220">
        <v>555</v>
      </c>
      <c r="H148" s="220">
        <v>9212</v>
      </c>
      <c r="I148" s="220">
        <v>466</v>
      </c>
      <c r="J148" s="220">
        <v>2572</v>
      </c>
      <c r="K148" s="220" t="s">
        <v>188</v>
      </c>
      <c r="L148" s="220" t="s">
        <v>188</v>
      </c>
      <c r="M148" s="220" t="s">
        <v>188</v>
      </c>
      <c r="N148" s="220">
        <v>2515</v>
      </c>
      <c r="O148" s="220">
        <v>57</v>
      </c>
      <c r="P148" s="220">
        <v>8938</v>
      </c>
      <c r="Q148" s="220">
        <v>593</v>
      </c>
      <c r="R148" s="220" t="s">
        <v>188</v>
      </c>
      <c r="S148" s="220" t="s">
        <v>412</v>
      </c>
      <c r="T148" s="220" t="s">
        <v>412</v>
      </c>
      <c r="U148" s="220" t="s">
        <v>188</v>
      </c>
      <c r="V148" s="220" t="s">
        <v>188</v>
      </c>
      <c r="W148" s="220" t="s">
        <v>412</v>
      </c>
      <c r="X148" s="221">
        <v>2319795</v>
      </c>
    </row>
    <row r="149" spans="2:24">
      <c r="B149" s="378"/>
      <c r="C149" s="380"/>
      <c r="D149" s="86"/>
      <c r="E149" s="86" t="s">
        <v>783</v>
      </c>
      <c r="F149" s="220">
        <v>16720</v>
      </c>
      <c r="G149" s="220">
        <v>107</v>
      </c>
      <c r="H149" s="220">
        <v>6812</v>
      </c>
      <c r="I149" s="220">
        <v>82</v>
      </c>
      <c r="J149" s="220">
        <v>2397</v>
      </c>
      <c r="K149" s="220" t="s">
        <v>188</v>
      </c>
      <c r="L149" s="220" t="s">
        <v>188</v>
      </c>
      <c r="M149" s="220" t="s">
        <v>188</v>
      </c>
      <c r="N149" s="220">
        <v>2340</v>
      </c>
      <c r="O149" s="220">
        <v>57</v>
      </c>
      <c r="P149" s="220">
        <v>7043</v>
      </c>
      <c r="Q149" s="220">
        <v>279</v>
      </c>
      <c r="R149" s="220" t="s">
        <v>188</v>
      </c>
      <c r="S149" s="220" t="s">
        <v>412</v>
      </c>
      <c r="T149" s="220" t="s">
        <v>412</v>
      </c>
      <c r="U149" s="220" t="s">
        <v>188</v>
      </c>
      <c r="V149" s="220" t="s">
        <v>188</v>
      </c>
      <c r="W149" s="220" t="s">
        <v>412</v>
      </c>
      <c r="X149" s="221">
        <v>1179683</v>
      </c>
    </row>
    <row r="150" spans="2:24">
      <c r="B150" s="378"/>
      <c r="C150" s="380">
        <v>18</v>
      </c>
      <c r="D150" s="86">
        <v>2006</v>
      </c>
      <c r="E150" s="86" t="s">
        <v>794</v>
      </c>
      <c r="F150" s="220">
        <v>17084</v>
      </c>
      <c r="G150" s="220">
        <v>21</v>
      </c>
      <c r="H150" s="220">
        <v>8128</v>
      </c>
      <c r="I150" s="220">
        <v>108</v>
      </c>
      <c r="J150" s="220">
        <v>2267</v>
      </c>
      <c r="K150" s="220" t="s">
        <v>188</v>
      </c>
      <c r="L150" s="220" t="s">
        <v>188</v>
      </c>
      <c r="M150" s="220" t="s">
        <v>188</v>
      </c>
      <c r="N150" s="220">
        <v>2213</v>
      </c>
      <c r="O150" s="220">
        <v>54</v>
      </c>
      <c r="P150" s="220">
        <v>6369</v>
      </c>
      <c r="Q150" s="220">
        <v>191</v>
      </c>
      <c r="R150" s="220" t="s">
        <v>188</v>
      </c>
      <c r="S150" s="220" t="s">
        <v>412</v>
      </c>
      <c r="T150" s="220" t="s">
        <v>412</v>
      </c>
      <c r="U150" s="220" t="s">
        <v>188</v>
      </c>
      <c r="V150" s="220" t="s">
        <v>188</v>
      </c>
      <c r="W150" s="220" t="s">
        <v>412</v>
      </c>
      <c r="X150" s="221">
        <v>2552568</v>
      </c>
    </row>
    <row r="151" spans="2:24">
      <c r="B151" s="378"/>
      <c r="C151" s="380"/>
      <c r="D151" s="86"/>
      <c r="E151" s="86" t="s">
        <v>793</v>
      </c>
      <c r="F151" s="220">
        <v>14160</v>
      </c>
      <c r="G151" s="220">
        <v>14</v>
      </c>
      <c r="H151" s="220">
        <v>6506</v>
      </c>
      <c r="I151" s="220">
        <v>132</v>
      </c>
      <c r="J151" s="220">
        <v>1917</v>
      </c>
      <c r="K151" s="220" t="s">
        <v>188</v>
      </c>
      <c r="L151" s="220" t="s">
        <v>188</v>
      </c>
      <c r="M151" s="220" t="s">
        <v>188</v>
      </c>
      <c r="N151" s="220">
        <v>1863</v>
      </c>
      <c r="O151" s="220">
        <v>54</v>
      </c>
      <c r="P151" s="220">
        <v>5209</v>
      </c>
      <c r="Q151" s="220">
        <v>382</v>
      </c>
      <c r="R151" s="220" t="s">
        <v>188</v>
      </c>
      <c r="S151" s="220" t="s">
        <v>412</v>
      </c>
      <c r="T151" s="220" t="s">
        <v>412</v>
      </c>
      <c r="U151" s="220" t="s">
        <v>188</v>
      </c>
      <c r="V151" s="220" t="s">
        <v>188</v>
      </c>
      <c r="W151" s="220" t="s">
        <v>412</v>
      </c>
      <c r="X151" s="221">
        <v>1268770</v>
      </c>
    </row>
    <row r="152" spans="2:24">
      <c r="B152" s="378"/>
      <c r="C152" s="380"/>
      <c r="D152" s="86"/>
      <c r="E152" s="86" t="s">
        <v>792</v>
      </c>
      <c r="F152" s="220">
        <v>22993</v>
      </c>
      <c r="G152" s="220">
        <v>116</v>
      </c>
      <c r="H152" s="220">
        <v>11617</v>
      </c>
      <c r="I152" s="220">
        <v>220</v>
      </c>
      <c r="J152" s="220">
        <v>1909</v>
      </c>
      <c r="K152" s="220" t="s">
        <v>188</v>
      </c>
      <c r="L152" s="220" t="s">
        <v>188</v>
      </c>
      <c r="M152" s="220" t="s">
        <v>188</v>
      </c>
      <c r="N152" s="220">
        <v>1801</v>
      </c>
      <c r="O152" s="220">
        <v>108</v>
      </c>
      <c r="P152" s="220">
        <v>8501</v>
      </c>
      <c r="Q152" s="220">
        <v>630</v>
      </c>
      <c r="R152" s="220" t="s">
        <v>188</v>
      </c>
      <c r="S152" s="220" t="s">
        <v>412</v>
      </c>
      <c r="T152" s="220" t="s">
        <v>412</v>
      </c>
      <c r="U152" s="220" t="s">
        <v>188</v>
      </c>
      <c r="V152" s="220" t="s">
        <v>188</v>
      </c>
      <c r="W152" s="220" t="s">
        <v>412</v>
      </c>
      <c r="X152" s="221">
        <v>1598204</v>
      </c>
    </row>
    <row r="153" spans="2:24">
      <c r="B153" s="378"/>
      <c r="C153" s="380"/>
      <c r="D153" s="86"/>
      <c r="E153" s="86" t="s">
        <v>791</v>
      </c>
      <c r="F153" s="220">
        <v>16201</v>
      </c>
      <c r="G153" s="220">
        <v>170</v>
      </c>
      <c r="H153" s="220">
        <v>6934</v>
      </c>
      <c r="I153" s="220">
        <v>187</v>
      </c>
      <c r="J153" s="220">
        <v>1898</v>
      </c>
      <c r="K153" s="220" t="s">
        <v>188</v>
      </c>
      <c r="L153" s="220" t="s">
        <v>188</v>
      </c>
      <c r="M153" s="220" t="s">
        <v>188</v>
      </c>
      <c r="N153" s="220">
        <v>1735</v>
      </c>
      <c r="O153" s="220">
        <v>163</v>
      </c>
      <c r="P153" s="220">
        <v>6472</v>
      </c>
      <c r="Q153" s="220">
        <v>515</v>
      </c>
      <c r="R153" s="220">
        <v>25</v>
      </c>
      <c r="S153" s="220" t="s">
        <v>412</v>
      </c>
      <c r="T153" s="220" t="s">
        <v>412</v>
      </c>
      <c r="U153" s="220" t="s">
        <v>188</v>
      </c>
      <c r="V153" s="220" t="s">
        <v>188</v>
      </c>
      <c r="W153" s="220" t="s">
        <v>412</v>
      </c>
      <c r="X153" s="221">
        <v>2314235</v>
      </c>
    </row>
    <row r="154" spans="2:24">
      <c r="B154" s="378"/>
      <c r="C154" s="380"/>
      <c r="D154" s="86"/>
      <c r="E154" s="86" t="s">
        <v>790</v>
      </c>
      <c r="F154" s="220">
        <v>22108</v>
      </c>
      <c r="G154" s="220">
        <v>281</v>
      </c>
      <c r="H154" s="220">
        <v>9483</v>
      </c>
      <c r="I154" s="220">
        <v>557</v>
      </c>
      <c r="J154" s="220">
        <v>2174</v>
      </c>
      <c r="K154" s="220" t="s">
        <v>188</v>
      </c>
      <c r="L154" s="220" t="s">
        <v>188</v>
      </c>
      <c r="M154" s="220" t="s">
        <v>188</v>
      </c>
      <c r="N154" s="220">
        <v>1956</v>
      </c>
      <c r="O154" s="220">
        <v>218</v>
      </c>
      <c r="P154" s="220">
        <v>8869</v>
      </c>
      <c r="Q154" s="220">
        <v>470</v>
      </c>
      <c r="R154" s="220">
        <v>274</v>
      </c>
      <c r="S154" s="220" t="s">
        <v>412</v>
      </c>
      <c r="T154" s="220" t="s">
        <v>412</v>
      </c>
      <c r="U154" s="220" t="s">
        <v>188</v>
      </c>
      <c r="V154" s="220" t="s">
        <v>188</v>
      </c>
      <c r="W154" s="220" t="s">
        <v>412</v>
      </c>
      <c r="X154" s="221">
        <v>2845911</v>
      </c>
    </row>
    <row r="155" spans="2:24">
      <c r="B155" s="378"/>
      <c r="C155" s="380"/>
      <c r="D155" s="86"/>
      <c r="E155" s="86" t="s">
        <v>789</v>
      </c>
      <c r="F155" s="220">
        <v>15992</v>
      </c>
      <c r="G155" s="220">
        <v>135</v>
      </c>
      <c r="H155" s="220">
        <v>6574</v>
      </c>
      <c r="I155" s="220">
        <v>240</v>
      </c>
      <c r="J155" s="220">
        <v>2453</v>
      </c>
      <c r="K155" s="220" t="s">
        <v>188</v>
      </c>
      <c r="L155" s="220" t="s">
        <v>188</v>
      </c>
      <c r="M155" s="220" t="s">
        <v>188</v>
      </c>
      <c r="N155" s="220">
        <v>2290</v>
      </c>
      <c r="O155" s="220">
        <v>163</v>
      </c>
      <c r="P155" s="220">
        <v>6032</v>
      </c>
      <c r="Q155" s="220">
        <v>558</v>
      </c>
      <c r="R155" s="220" t="s">
        <v>188</v>
      </c>
      <c r="S155" s="220" t="s">
        <v>412</v>
      </c>
      <c r="T155" s="220" t="s">
        <v>412</v>
      </c>
      <c r="U155" s="220" t="s">
        <v>188</v>
      </c>
      <c r="V155" s="220" t="s">
        <v>188</v>
      </c>
      <c r="W155" s="220" t="s">
        <v>412</v>
      </c>
      <c r="X155" s="221">
        <v>1675625</v>
      </c>
    </row>
    <row r="156" spans="2:24">
      <c r="B156" s="378"/>
      <c r="C156" s="380"/>
      <c r="D156" s="86"/>
      <c r="E156" s="86" t="s">
        <v>788</v>
      </c>
      <c r="F156" s="220">
        <v>30273</v>
      </c>
      <c r="G156" s="220">
        <v>207</v>
      </c>
      <c r="H156" s="220">
        <v>6928</v>
      </c>
      <c r="I156" s="220">
        <v>609</v>
      </c>
      <c r="J156" s="220">
        <v>15189</v>
      </c>
      <c r="K156" s="220">
        <v>10600</v>
      </c>
      <c r="L156" s="220">
        <v>960</v>
      </c>
      <c r="M156" s="220">
        <v>780</v>
      </c>
      <c r="N156" s="220">
        <v>2228</v>
      </c>
      <c r="O156" s="220">
        <v>621</v>
      </c>
      <c r="P156" s="220">
        <v>6788</v>
      </c>
      <c r="Q156" s="220">
        <v>469</v>
      </c>
      <c r="R156" s="220">
        <v>83</v>
      </c>
      <c r="S156" s="220" t="s">
        <v>412</v>
      </c>
      <c r="T156" s="220" t="s">
        <v>412</v>
      </c>
      <c r="U156" s="220" t="s">
        <v>188</v>
      </c>
      <c r="V156" s="220" t="s">
        <v>188</v>
      </c>
      <c r="W156" s="220" t="s">
        <v>412</v>
      </c>
      <c r="X156" s="221">
        <v>2291670</v>
      </c>
    </row>
    <row r="157" spans="2:24">
      <c r="B157" s="378"/>
      <c r="C157" s="380"/>
      <c r="D157" s="86"/>
      <c r="E157" s="86" t="s">
        <v>787</v>
      </c>
      <c r="F157" s="220">
        <v>59933</v>
      </c>
      <c r="G157" s="220">
        <v>358</v>
      </c>
      <c r="H157" s="220">
        <v>11646</v>
      </c>
      <c r="I157" s="220">
        <v>860</v>
      </c>
      <c r="J157" s="220">
        <v>34915</v>
      </c>
      <c r="K157" s="220">
        <v>27500</v>
      </c>
      <c r="L157" s="220">
        <v>2640</v>
      </c>
      <c r="M157" s="220">
        <v>1370</v>
      </c>
      <c r="N157" s="220">
        <v>2576</v>
      </c>
      <c r="O157" s="220">
        <v>829</v>
      </c>
      <c r="P157" s="220">
        <v>11299</v>
      </c>
      <c r="Q157" s="220">
        <v>648</v>
      </c>
      <c r="R157" s="220">
        <v>207</v>
      </c>
      <c r="S157" s="220" t="s">
        <v>412</v>
      </c>
      <c r="T157" s="220" t="s">
        <v>412</v>
      </c>
      <c r="U157" s="220" t="s">
        <v>188</v>
      </c>
      <c r="V157" s="220" t="s">
        <v>188</v>
      </c>
      <c r="W157" s="220" t="s">
        <v>412</v>
      </c>
      <c r="X157" s="221">
        <v>3779983</v>
      </c>
    </row>
    <row r="158" spans="2:24">
      <c r="B158" s="378"/>
      <c r="C158" s="380"/>
      <c r="D158" s="86"/>
      <c r="E158" s="86" t="s">
        <v>786</v>
      </c>
      <c r="F158" s="220">
        <v>17379</v>
      </c>
      <c r="G158" s="220">
        <v>280</v>
      </c>
      <c r="H158" s="220">
        <v>7003</v>
      </c>
      <c r="I158" s="220">
        <v>233</v>
      </c>
      <c r="J158" s="220">
        <v>2133</v>
      </c>
      <c r="K158" s="220" t="s">
        <v>188</v>
      </c>
      <c r="L158" s="220" t="s">
        <v>188</v>
      </c>
      <c r="M158" s="220" t="s">
        <v>188</v>
      </c>
      <c r="N158" s="220">
        <v>1695</v>
      </c>
      <c r="O158" s="220">
        <v>438</v>
      </c>
      <c r="P158" s="220">
        <v>7155</v>
      </c>
      <c r="Q158" s="220">
        <v>563</v>
      </c>
      <c r="R158" s="220">
        <v>12</v>
      </c>
      <c r="S158" s="220" t="s">
        <v>412</v>
      </c>
      <c r="T158" s="220" t="s">
        <v>412</v>
      </c>
      <c r="U158" s="220" t="s">
        <v>188</v>
      </c>
      <c r="V158" s="220" t="s">
        <v>188</v>
      </c>
      <c r="W158" s="220" t="s">
        <v>412</v>
      </c>
      <c r="X158" s="221">
        <v>1918813</v>
      </c>
    </row>
    <row r="159" spans="2:24">
      <c r="B159" s="378"/>
      <c r="C159" s="380"/>
      <c r="D159" s="86"/>
      <c r="E159" s="86" t="s">
        <v>785</v>
      </c>
      <c r="F159" s="220">
        <v>18367</v>
      </c>
      <c r="G159" s="220">
        <v>454</v>
      </c>
      <c r="H159" s="220">
        <v>7527</v>
      </c>
      <c r="I159" s="220">
        <v>212</v>
      </c>
      <c r="J159" s="220">
        <v>2068</v>
      </c>
      <c r="K159" s="220" t="s">
        <v>188</v>
      </c>
      <c r="L159" s="220" t="s">
        <v>188</v>
      </c>
      <c r="M159" s="220" t="s">
        <v>188</v>
      </c>
      <c r="N159" s="220">
        <v>1840</v>
      </c>
      <c r="O159" s="220">
        <v>228</v>
      </c>
      <c r="P159" s="220">
        <v>7622</v>
      </c>
      <c r="Q159" s="220">
        <v>431</v>
      </c>
      <c r="R159" s="220">
        <v>53</v>
      </c>
      <c r="S159" s="220" t="s">
        <v>412</v>
      </c>
      <c r="T159" s="220" t="s">
        <v>412</v>
      </c>
      <c r="U159" s="220" t="s">
        <v>188</v>
      </c>
      <c r="V159" s="220" t="s">
        <v>188</v>
      </c>
      <c r="W159" s="220" t="s">
        <v>412</v>
      </c>
      <c r="X159" s="221">
        <v>2682439</v>
      </c>
    </row>
    <row r="160" spans="2:24">
      <c r="B160" s="378"/>
      <c r="C160" s="380"/>
      <c r="D160" s="86"/>
      <c r="E160" s="86" t="s">
        <v>784</v>
      </c>
      <c r="F160" s="220">
        <v>19510</v>
      </c>
      <c r="G160" s="220">
        <v>430</v>
      </c>
      <c r="H160" s="220">
        <v>7161</v>
      </c>
      <c r="I160" s="220">
        <v>170</v>
      </c>
      <c r="J160" s="220">
        <v>2596</v>
      </c>
      <c r="K160" s="220" t="s">
        <v>188</v>
      </c>
      <c r="L160" s="220" t="s">
        <v>188</v>
      </c>
      <c r="M160" s="220" t="s">
        <v>188</v>
      </c>
      <c r="N160" s="220">
        <v>2542</v>
      </c>
      <c r="O160" s="220">
        <v>54</v>
      </c>
      <c r="P160" s="220">
        <v>8524</v>
      </c>
      <c r="Q160" s="220">
        <v>629</v>
      </c>
      <c r="R160" s="220" t="s">
        <v>188</v>
      </c>
      <c r="S160" s="220" t="s">
        <v>412</v>
      </c>
      <c r="T160" s="220" t="s">
        <v>412</v>
      </c>
      <c r="U160" s="220" t="s">
        <v>188</v>
      </c>
      <c r="V160" s="220" t="s">
        <v>188</v>
      </c>
      <c r="W160" s="220" t="s">
        <v>412</v>
      </c>
      <c r="X160" s="221">
        <v>2354844</v>
      </c>
    </row>
    <row r="161" spans="2:24">
      <c r="B161" s="378"/>
      <c r="C161" s="380"/>
      <c r="D161" s="86"/>
      <c r="E161" s="86" t="s">
        <v>783</v>
      </c>
      <c r="F161" s="220">
        <v>14036</v>
      </c>
      <c r="G161" s="220">
        <v>71</v>
      </c>
      <c r="H161" s="220">
        <v>5238</v>
      </c>
      <c r="I161" s="220">
        <v>98</v>
      </c>
      <c r="J161" s="220">
        <v>1804</v>
      </c>
      <c r="K161" s="220" t="s">
        <v>188</v>
      </c>
      <c r="L161" s="220" t="s">
        <v>188</v>
      </c>
      <c r="M161" s="220" t="s">
        <v>188</v>
      </c>
      <c r="N161" s="220">
        <v>1750</v>
      </c>
      <c r="O161" s="220">
        <v>54</v>
      </c>
      <c r="P161" s="220">
        <v>6456</v>
      </c>
      <c r="Q161" s="220">
        <v>369</v>
      </c>
      <c r="R161" s="220" t="s">
        <v>188</v>
      </c>
      <c r="S161" s="220" t="s">
        <v>412</v>
      </c>
      <c r="T161" s="220" t="s">
        <v>412</v>
      </c>
      <c r="U161" s="220" t="s">
        <v>188</v>
      </c>
      <c r="V161" s="220" t="s">
        <v>188</v>
      </c>
      <c r="W161" s="220" t="s">
        <v>412</v>
      </c>
      <c r="X161" s="221">
        <v>1277082</v>
      </c>
    </row>
    <row r="162" spans="2:24">
      <c r="B162" s="378"/>
      <c r="C162" s="380">
        <v>19</v>
      </c>
      <c r="D162" s="86">
        <v>2007</v>
      </c>
      <c r="E162" s="86" t="s">
        <v>794</v>
      </c>
      <c r="F162" s="220">
        <v>18125</v>
      </c>
      <c r="G162" s="220">
        <v>21</v>
      </c>
      <c r="H162" s="220">
        <v>6483</v>
      </c>
      <c r="I162" s="220">
        <v>71</v>
      </c>
      <c r="J162" s="220">
        <v>1384</v>
      </c>
      <c r="K162" s="220" t="s">
        <v>188</v>
      </c>
      <c r="L162" s="220" t="s">
        <v>188</v>
      </c>
      <c r="M162" s="220" t="s">
        <v>188</v>
      </c>
      <c r="N162" s="220">
        <v>1348</v>
      </c>
      <c r="O162" s="220">
        <v>36</v>
      </c>
      <c r="P162" s="220">
        <v>9837</v>
      </c>
      <c r="Q162" s="220">
        <v>329</v>
      </c>
      <c r="R162" s="220" t="s">
        <v>188</v>
      </c>
      <c r="S162" s="220" t="s">
        <v>412</v>
      </c>
      <c r="T162" s="220" t="s">
        <v>412</v>
      </c>
      <c r="U162" s="220" t="s">
        <v>188</v>
      </c>
      <c r="V162" s="220" t="s">
        <v>188</v>
      </c>
      <c r="W162" s="220" t="s">
        <v>412</v>
      </c>
      <c r="X162" s="221">
        <v>2730208</v>
      </c>
    </row>
    <row r="163" spans="2:24">
      <c r="B163" s="378"/>
      <c r="C163" s="380"/>
      <c r="D163" s="86"/>
      <c r="E163" s="86" t="s">
        <v>793</v>
      </c>
      <c r="F163" s="220">
        <v>14353</v>
      </c>
      <c r="G163" s="220">
        <v>14</v>
      </c>
      <c r="H163" s="220">
        <v>4872</v>
      </c>
      <c r="I163" s="220">
        <v>52</v>
      </c>
      <c r="J163" s="220">
        <v>1115</v>
      </c>
      <c r="K163" s="220" t="s">
        <v>188</v>
      </c>
      <c r="L163" s="220" t="s">
        <v>188</v>
      </c>
      <c r="M163" s="220" t="s">
        <v>188</v>
      </c>
      <c r="N163" s="220">
        <v>1079</v>
      </c>
      <c r="O163" s="220">
        <v>36</v>
      </c>
      <c r="P163" s="220">
        <v>7940</v>
      </c>
      <c r="Q163" s="220">
        <v>360</v>
      </c>
      <c r="R163" s="220" t="s">
        <v>188</v>
      </c>
      <c r="S163" s="220" t="s">
        <v>412</v>
      </c>
      <c r="T163" s="220" t="s">
        <v>412</v>
      </c>
      <c r="U163" s="220" t="s">
        <v>188</v>
      </c>
      <c r="V163" s="220" t="s">
        <v>188</v>
      </c>
      <c r="W163" s="220" t="s">
        <v>412</v>
      </c>
      <c r="X163" s="221">
        <v>1448142</v>
      </c>
    </row>
    <row r="164" spans="2:24">
      <c r="B164" s="378"/>
      <c r="C164" s="380"/>
      <c r="D164" s="86"/>
      <c r="E164" s="86" t="s">
        <v>792</v>
      </c>
      <c r="F164" s="220">
        <v>19285</v>
      </c>
      <c r="G164" s="220">
        <v>72</v>
      </c>
      <c r="H164" s="220">
        <v>8390</v>
      </c>
      <c r="I164" s="220">
        <v>137</v>
      </c>
      <c r="J164" s="220">
        <v>1386</v>
      </c>
      <c r="K164" s="220" t="s">
        <v>188</v>
      </c>
      <c r="L164" s="220" t="s">
        <v>188</v>
      </c>
      <c r="M164" s="220" t="s">
        <v>188</v>
      </c>
      <c r="N164" s="220">
        <v>1315</v>
      </c>
      <c r="O164" s="220">
        <v>71</v>
      </c>
      <c r="P164" s="220">
        <v>8667</v>
      </c>
      <c r="Q164" s="220">
        <v>633</v>
      </c>
      <c r="R164" s="220" t="s">
        <v>188</v>
      </c>
      <c r="S164" s="220" t="s">
        <v>412</v>
      </c>
      <c r="T164" s="220" t="s">
        <v>412</v>
      </c>
      <c r="U164" s="220" t="s">
        <v>188</v>
      </c>
      <c r="V164" s="220" t="s">
        <v>188</v>
      </c>
      <c r="W164" s="220" t="s">
        <v>412</v>
      </c>
      <c r="X164" s="221">
        <v>1727280</v>
      </c>
    </row>
    <row r="165" spans="2:24">
      <c r="B165" s="378"/>
      <c r="C165" s="380"/>
      <c r="D165" s="86"/>
      <c r="E165" s="86" t="s">
        <v>791</v>
      </c>
      <c r="F165" s="220">
        <v>20443</v>
      </c>
      <c r="G165" s="220">
        <v>240</v>
      </c>
      <c r="H165" s="220">
        <v>9304</v>
      </c>
      <c r="I165" s="220">
        <v>485</v>
      </c>
      <c r="J165" s="220">
        <v>1431</v>
      </c>
      <c r="K165" s="220" t="s">
        <v>188</v>
      </c>
      <c r="L165" s="220" t="s">
        <v>188</v>
      </c>
      <c r="M165" s="220" t="s">
        <v>188</v>
      </c>
      <c r="N165" s="220">
        <v>1323</v>
      </c>
      <c r="O165" s="220">
        <v>108</v>
      </c>
      <c r="P165" s="220">
        <v>8325</v>
      </c>
      <c r="Q165" s="220">
        <v>614</v>
      </c>
      <c r="R165" s="220">
        <v>44</v>
      </c>
      <c r="S165" s="220" t="s">
        <v>412</v>
      </c>
      <c r="T165" s="220" t="s">
        <v>412</v>
      </c>
      <c r="U165" s="220" t="s">
        <v>188</v>
      </c>
      <c r="V165" s="220" t="s">
        <v>188</v>
      </c>
      <c r="W165" s="220" t="s">
        <v>412</v>
      </c>
      <c r="X165" s="221">
        <v>2547446</v>
      </c>
    </row>
    <row r="166" spans="2:24">
      <c r="B166" s="378"/>
      <c r="C166" s="380"/>
      <c r="D166" s="86"/>
      <c r="E166" s="86" t="s">
        <v>790</v>
      </c>
      <c r="F166" s="220">
        <v>22851</v>
      </c>
      <c r="G166" s="220">
        <v>317</v>
      </c>
      <c r="H166" s="220">
        <v>10397</v>
      </c>
      <c r="I166" s="220">
        <v>972</v>
      </c>
      <c r="J166" s="220">
        <v>1328</v>
      </c>
      <c r="K166" s="220" t="s">
        <v>188</v>
      </c>
      <c r="L166" s="220" t="s">
        <v>188</v>
      </c>
      <c r="M166" s="220" t="s">
        <v>188</v>
      </c>
      <c r="N166" s="220">
        <v>1184</v>
      </c>
      <c r="O166" s="220">
        <v>144</v>
      </c>
      <c r="P166" s="220">
        <v>9155</v>
      </c>
      <c r="Q166" s="220">
        <v>505</v>
      </c>
      <c r="R166" s="220">
        <v>177</v>
      </c>
      <c r="S166" s="220" t="s">
        <v>412</v>
      </c>
      <c r="T166" s="220" t="s">
        <v>412</v>
      </c>
      <c r="U166" s="220" t="s">
        <v>188</v>
      </c>
      <c r="V166" s="220" t="s">
        <v>188</v>
      </c>
      <c r="W166" s="220" t="s">
        <v>412</v>
      </c>
      <c r="X166" s="221">
        <v>2640066</v>
      </c>
    </row>
    <row r="167" spans="2:24">
      <c r="B167" s="378"/>
      <c r="C167" s="380"/>
      <c r="D167" s="86"/>
      <c r="E167" s="86" t="s">
        <v>789</v>
      </c>
      <c r="F167" s="220">
        <v>15749</v>
      </c>
      <c r="G167" s="220">
        <v>143</v>
      </c>
      <c r="H167" s="220">
        <v>7060</v>
      </c>
      <c r="I167" s="220">
        <v>172</v>
      </c>
      <c r="J167" s="220">
        <v>1132</v>
      </c>
      <c r="K167" s="220" t="s">
        <v>188</v>
      </c>
      <c r="L167" s="220" t="s">
        <v>188</v>
      </c>
      <c r="M167" s="220" t="s">
        <v>188</v>
      </c>
      <c r="N167" s="220">
        <v>1024</v>
      </c>
      <c r="O167" s="220">
        <v>108</v>
      </c>
      <c r="P167" s="220">
        <v>6854</v>
      </c>
      <c r="Q167" s="220">
        <v>353</v>
      </c>
      <c r="R167" s="220">
        <v>35</v>
      </c>
      <c r="S167" s="220" t="s">
        <v>412</v>
      </c>
      <c r="T167" s="220" t="s">
        <v>412</v>
      </c>
      <c r="U167" s="220" t="s">
        <v>188</v>
      </c>
      <c r="V167" s="220" t="s">
        <v>188</v>
      </c>
      <c r="W167" s="220" t="s">
        <v>412</v>
      </c>
      <c r="X167" s="221">
        <v>1711515</v>
      </c>
    </row>
    <row r="168" spans="2:24">
      <c r="B168" s="378"/>
      <c r="C168" s="380"/>
      <c r="D168" s="86"/>
      <c r="E168" s="86" t="s">
        <v>788</v>
      </c>
      <c r="F168" s="220">
        <v>25940</v>
      </c>
      <c r="G168" s="220">
        <v>207</v>
      </c>
      <c r="H168" s="220">
        <v>7249</v>
      </c>
      <c r="I168" s="220">
        <v>328</v>
      </c>
      <c r="J168" s="220">
        <v>11063</v>
      </c>
      <c r="K168" s="220">
        <v>7650</v>
      </c>
      <c r="L168" s="220">
        <v>1050</v>
      </c>
      <c r="M168" s="220">
        <v>850</v>
      </c>
      <c r="N168" s="220">
        <v>1103</v>
      </c>
      <c r="O168" s="220">
        <v>410</v>
      </c>
      <c r="P168" s="220">
        <v>6628</v>
      </c>
      <c r="Q168" s="220">
        <v>338</v>
      </c>
      <c r="R168" s="220">
        <v>127</v>
      </c>
      <c r="S168" s="220" t="s">
        <v>412</v>
      </c>
      <c r="T168" s="220" t="s">
        <v>412</v>
      </c>
      <c r="U168" s="220" t="s">
        <v>188</v>
      </c>
      <c r="V168" s="220" t="s">
        <v>188</v>
      </c>
      <c r="W168" s="220" t="s">
        <v>412</v>
      </c>
      <c r="X168" s="221">
        <v>2396421</v>
      </c>
    </row>
    <row r="169" spans="2:24">
      <c r="B169" s="378"/>
      <c r="C169" s="380"/>
      <c r="D169" s="86"/>
      <c r="E169" s="86" t="s">
        <v>787</v>
      </c>
      <c r="F169" s="220">
        <v>57707</v>
      </c>
      <c r="G169" s="220">
        <v>327</v>
      </c>
      <c r="H169" s="220">
        <v>11121</v>
      </c>
      <c r="I169" s="220">
        <v>657</v>
      </c>
      <c r="J169" s="220">
        <v>33138</v>
      </c>
      <c r="K169" s="220">
        <v>27550</v>
      </c>
      <c r="L169" s="220">
        <v>1600</v>
      </c>
      <c r="M169" s="220">
        <v>1250</v>
      </c>
      <c r="N169" s="220">
        <v>2191</v>
      </c>
      <c r="O169" s="220">
        <v>547</v>
      </c>
      <c r="P169" s="220">
        <v>11558</v>
      </c>
      <c r="Q169" s="220">
        <v>650</v>
      </c>
      <c r="R169" s="220">
        <v>256</v>
      </c>
      <c r="S169" s="220" t="s">
        <v>412</v>
      </c>
      <c r="T169" s="220" t="s">
        <v>412</v>
      </c>
      <c r="U169" s="220" t="s">
        <v>188</v>
      </c>
      <c r="V169" s="220" t="s">
        <v>188</v>
      </c>
      <c r="W169" s="220" t="s">
        <v>412</v>
      </c>
      <c r="X169" s="221">
        <v>4131477</v>
      </c>
    </row>
    <row r="170" spans="2:24">
      <c r="B170" s="378"/>
      <c r="C170" s="380"/>
      <c r="D170" s="86"/>
      <c r="E170" s="86" t="s">
        <v>786</v>
      </c>
      <c r="F170" s="220">
        <v>17937</v>
      </c>
      <c r="G170" s="220">
        <v>320</v>
      </c>
      <c r="H170" s="220">
        <v>8020</v>
      </c>
      <c r="I170" s="220">
        <v>212</v>
      </c>
      <c r="J170" s="220">
        <v>1502</v>
      </c>
      <c r="K170" s="220" t="s">
        <v>188</v>
      </c>
      <c r="L170" s="220" t="s">
        <v>188</v>
      </c>
      <c r="M170" s="220" t="s">
        <v>188</v>
      </c>
      <c r="N170" s="220">
        <v>1213</v>
      </c>
      <c r="O170" s="220">
        <v>289</v>
      </c>
      <c r="P170" s="220">
        <v>7329</v>
      </c>
      <c r="Q170" s="220">
        <v>500</v>
      </c>
      <c r="R170" s="220">
        <v>54</v>
      </c>
      <c r="S170" s="220" t="s">
        <v>412</v>
      </c>
      <c r="T170" s="220" t="s">
        <v>412</v>
      </c>
      <c r="U170" s="220" t="s">
        <v>188</v>
      </c>
      <c r="V170" s="220" t="s">
        <v>188</v>
      </c>
      <c r="W170" s="220" t="s">
        <v>412</v>
      </c>
      <c r="X170" s="221">
        <v>2190795</v>
      </c>
    </row>
    <row r="171" spans="2:24">
      <c r="B171" s="378"/>
      <c r="C171" s="380"/>
      <c r="D171" s="86"/>
      <c r="E171" s="86" t="s">
        <v>785</v>
      </c>
      <c r="F171" s="220">
        <v>19319</v>
      </c>
      <c r="G171" s="220">
        <v>459</v>
      </c>
      <c r="H171" s="220">
        <v>7775</v>
      </c>
      <c r="I171" s="220">
        <v>261</v>
      </c>
      <c r="J171" s="220">
        <v>1875</v>
      </c>
      <c r="K171" s="220" t="s">
        <v>188</v>
      </c>
      <c r="L171" s="220" t="s">
        <v>188</v>
      </c>
      <c r="M171" s="220" t="s">
        <v>188</v>
      </c>
      <c r="N171" s="220">
        <v>1725</v>
      </c>
      <c r="O171" s="220">
        <v>150</v>
      </c>
      <c r="P171" s="220">
        <v>8267</v>
      </c>
      <c r="Q171" s="220">
        <v>608</v>
      </c>
      <c r="R171" s="220">
        <v>74</v>
      </c>
      <c r="S171" s="220" t="s">
        <v>412</v>
      </c>
      <c r="T171" s="220" t="s">
        <v>412</v>
      </c>
      <c r="U171" s="220" t="s">
        <v>188</v>
      </c>
      <c r="V171" s="220" t="s">
        <v>188</v>
      </c>
      <c r="W171" s="220" t="s">
        <v>412</v>
      </c>
      <c r="X171" s="221">
        <v>2732051</v>
      </c>
    </row>
    <row r="172" spans="2:24">
      <c r="B172" s="378"/>
      <c r="C172" s="380"/>
      <c r="D172" s="86"/>
      <c r="E172" s="86" t="s">
        <v>784</v>
      </c>
      <c r="F172" s="220">
        <v>20746</v>
      </c>
      <c r="G172" s="220">
        <v>480</v>
      </c>
      <c r="H172" s="220">
        <v>7935</v>
      </c>
      <c r="I172" s="220">
        <v>245</v>
      </c>
      <c r="J172" s="220">
        <v>2131</v>
      </c>
      <c r="K172" s="220" t="s">
        <v>188</v>
      </c>
      <c r="L172" s="220" t="s">
        <v>188</v>
      </c>
      <c r="M172" s="220" t="s">
        <v>188</v>
      </c>
      <c r="N172" s="220">
        <v>2095</v>
      </c>
      <c r="O172" s="220">
        <v>36</v>
      </c>
      <c r="P172" s="220">
        <v>9107</v>
      </c>
      <c r="Q172" s="220">
        <v>848</v>
      </c>
      <c r="R172" s="220" t="s">
        <v>188</v>
      </c>
      <c r="S172" s="220" t="s">
        <v>412</v>
      </c>
      <c r="T172" s="220" t="s">
        <v>412</v>
      </c>
      <c r="U172" s="220" t="s">
        <v>188</v>
      </c>
      <c r="V172" s="220" t="s">
        <v>188</v>
      </c>
      <c r="W172" s="220" t="s">
        <v>412</v>
      </c>
      <c r="X172" s="221">
        <v>2534521</v>
      </c>
    </row>
    <row r="173" spans="2:24">
      <c r="B173" s="378"/>
      <c r="C173" s="380"/>
      <c r="D173" s="86"/>
      <c r="E173" s="86" t="s">
        <v>783</v>
      </c>
      <c r="F173" s="220">
        <v>16988</v>
      </c>
      <c r="G173" s="220">
        <v>107</v>
      </c>
      <c r="H173" s="220">
        <v>7358</v>
      </c>
      <c r="I173" s="220">
        <v>56</v>
      </c>
      <c r="J173" s="220">
        <v>1445</v>
      </c>
      <c r="K173" s="220" t="s">
        <v>188</v>
      </c>
      <c r="L173" s="220" t="s">
        <v>188</v>
      </c>
      <c r="M173" s="220" t="s">
        <v>188</v>
      </c>
      <c r="N173" s="220">
        <v>1409</v>
      </c>
      <c r="O173" s="220">
        <v>36</v>
      </c>
      <c r="P173" s="220">
        <v>7722</v>
      </c>
      <c r="Q173" s="220">
        <v>300</v>
      </c>
      <c r="R173" s="220" t="s">
        <v>188</v>
      </c>
      <c r="S173" s="220" t="s">
        <v>412</v>
      </c>
      <c r="T173" s="220" t="s">
        <v>412</v>
      </c>
      <c r="U173" s="220" t="s">
        <v>188</v>
      </c>
      <c r="V173" s="220" t="s">
        <v>188</v>
      </c>
      <c r="W173" s="220" t="s">
        <v>412</v>
      </c>
      <c r="X173" s="221">
        <v>1358919</v>
      </c>
    </row>
    <row r="174" spans="2:24">
      <c r="B174" s="378"/>
      <c r="C174" s="380">
        <v>20</v>
      </c>
      <c r="D174" s="86">
        <v>2008</v>
      </c>
      <c r="E174" s="86" t="s">
        <v>794</v>
      </c>
      <c r="F174" s="220">
        <v>17996</v>
      </c>
      <c r="G174" s="220">
        <v>21</v>
      </c>
      <c r="H174" s="220">
        <v>6874</v>
      </c>
      <c r="I174" s="220">
        <v>57</v>
      </c>
      <c r="J174" s="220">
        <v>1581</v>
      </c>
      <c r="K174" s="220" t="s">
        <v>188</v>
      </c>
      <c r="L174" s="220" t="s">
        <v>188</v>
      </c>
      <c r="M174" s="220" t="s">
        <v>188</v>
      </c>
      <c r="N174" s="220">
        <v>1540</v>
      </c>
      <c r="O174" s="220">
        <v>41</v>
      </c>
      <c r="P174" s="220">
        <v>9160</v>
      </c>
      <c r="Q174" s="220">
        <v>303</v>
      </c>
      <c r="R174" s="220" t="s">
        <v>188</v>
      </c>
      <c r="S174" s="220" t="s">
        <v>412</v>
      </c>
      <c r="T174" s="220" t="s">
        <v>412</v>
      </c>
      <c r="U174" s="220" t="s">
        <v>188</v>
      </c>
      <c r="V174" s="220" t="s">
        <v>188</v>
      </c>
      <c r="W174" s="220" t="s">
        <v>412</v>
      </c>
      <c r="X174" s="221">
        <v>2555523</v>
      </c>
    </row>
    <row r="175" spans="2:24">
      <c r="B175" s="378"/>
      <c r="C175" s="380"/>
      <c r="D175" s="86"/>
      <c r="E175" s="86" t="s">
        <v>793</v>
      </c>
      <c r="F175" s="220">
        <v>15142</v>
      </c>
      <c r="G175" s="220">
        <v>15</v>
      </c>
      <c r="H175" s="220">
        <v>5515</v>
      </c>
      <c r="I175" s="220">
        <v>14</v>
      </c>
      <c r="J175" s="220">
        <v>1678</v>
      </c>
      <c r="K175" s="220" t="s">
        <v>188</v>
      </c>
      <c r="L175" s="220" t="s">
        <v>188</v>
      </c>
      <c r="M175" s="220" t="s">
        <v>188</v>
      </c>
      <c r="N175" s="220">
        <v>1637</v>
      </c>
      <c r="O175" s="220">
        <v>41</v>
      </c>
      <c r="P175" s="220">
        <v>7393</v>
      </c>
      <c r="Q175" s="220">
        <v>527</v>
      </c>
      <c r="R175" s="220" t="s">
        <v>188</v>
      </c>
      <c r="S175" s="220" t="s">
        <v>412</v>
      </c>
      <c r="T175" s="220" t="s">
        <v>412</v>
      </c>
      <c r="U175" s="220" t="s">
        <v>188</v>
      </c>
      <c r="V175" s="220" t="s">
        <v>188</v>
      </c>
      <c r="W175" s="220" t="s">
        <v>412</v>
      </c>
      <c r="X175" s="221">
        <v>1343332</v>
      </c>
    </row>
    <row r="176" spans="2:24">
      <c r="B176" s="378"/>
      <c r="C176" s="380"/>
      <c r="D176" s="86"/>
      <c r="E176" s="86" t="s">
        <v>792</v>
      </c>
      <c r="F176" s="220">
        <v>21748</v>
      </c>
      <c r="G176" s="220">
        <v>95</v>
      </c>
      <c r="H176" s="220">
        <v>8850</v>
      </c>
      <c r="I176" s="220">
        <v>215</v>
      </c>
      <c r="J176" s="220">
        <v>2630</v>
      </c>
      <c r="K176" s="220" t="s">
        <v>188</v>
      </c>
      <c r="L176" s="220" t="s">
        <v>188</v>
      </c>
      <c r="M176" s="220" t="s">
        <v>188</v>
      </c>
      <c r="N176" s="220">
        <v>2549</v>
      </c>
      <c r="O176" s="220">
        <v>81</v>
      </c>
      <c r="P176" s="220">
        <v>9241</v>
      </c>
      <c r="Q176" s="220">
        <v>717</v>
      </c>
      <c r="R176" s="220" t="s">
        <v>188</v>
      </c>
      <c r="S176" s="220" t="s">
        <v>412</v>
      </c>
      <c r="T176" s="220" t="s">
        <v>412</v>
      </c>
      <c r="U176" s="220" t="s">
        <v>188</v>
      </c>
      <c r="V176" s="220" t="s">
        <v>188</v>
      </c>
      <c r="W176" s="220" t="s">
        <v>412</v>
      </c>
      <c r="X176" s="221">
        <v>1800517</v>
      </c>
    </row>
    <row r="177" spans="2:24">
      <c r="B177" s="378"/>
      <c r="C177" s="380"/>
      <c r="D177" s="86"/>
      <c r="E177" s="86" t="s">
        <v>791</v>
      </c>
      <c r="F177" s="220">
        <v>21171</v>
      </c>
      <c r="G177" s="220">
        <v>249</v>
      </c>
      <c r="H177" s="220">
        <v>9520</v>
      </c>
      <c r="I177" s="220">
        <v>179</v>
      </c>
      <c r="J177" s="220">
        <v>2353</v>
      </c>
      <c r="K177" s="220" t="s">
        <v>188</v>
      </c>
      <c r="L177" s="220" t="s">
        <v>188</v>
      </c>
      <c r="M177" s="220" t="s">
        <v>188</v>
      </c>
      <c r="N177" s="220">
        <v>2230</v>
      </c>
      <c r="O177" s="220">
        <v>123</v>
      </c>
      <c r="P177" s="220">
        <v>8204</v>
      </c>
      <c r="Q177" s="220">
        <v>632</v>
      </c>
      <c r="R177" s="220">
        <v>34</v>
      </c>
      <c r="S177" s="220" t="s">
        <v>412</v>
      </c>
      <c r="T177" s="220" t="s">
        <v>412</v>
      </c>
      <c r="U177" s="220" t="s">
        <v>188</v>
      </c>
      <c r="V177" s="220" t="s">
        <v>188</v>
      </c>
      <c r="W177" s="220" t="s">
        <v>412</v>
      </c>
      <c r="X177" s="221">
        <v>2598796</v>
      </c>
    </row>
    <row r="178" spans="2:24">
      <c r="B178" s="378"/>
      <c r="C178" s="380"/>
      <c r="D178" s="86"/>
      <c r="E178" s="86" t="s">
        <v>790</v>
      </c>
      <c r="F178" s="220">
        <v>23615</v>
      </c>
      <c r="G178" s="220">
        <v>281</v>
      </c>
      <c r="H178" s="220">
        <v>9224</v>
      </c>
      <c r="I178" s="220">
        <v>502</v>
      </c>
      <c r="J178" s="220">
        <v>2695</v>
      </c>
      <c r="K178" s="220" t="s">
        <v>188</v>
      </c>
      <c r="L178" s="220" t="s">
        <v>188</v>
      </c>
      <c r="M178" s="220" t="s">
        <v>188</v>
      </c>
      <c r="N178" s="220">
        <v>2531</v>
      </c>
      <c r="O178" s="220">
        <v>164</v>
      </c>
      <c r="P178" s="220">
        <v>9905</v>
      </c>
      <c r="Q178" s="220">
        <v>773</v>
      </c>
      <c r="R178" s="220">
        <v>235</v>
      </c>
      <c r="S178" s="220" t="s">
        <v>412</v>
      </c>
      <c r="T178" s="220" t="s">
        <v>412</v>
      </c>
      <c r="U178" s="220" t="s">
        <v>188</v>
      </c>
      <c r="V178" s="220" t="s">
        <v>188</v>
      </c>
      <c r="W178" s="220" t="s">
        <v>412</v>
      </c>
      <c r="X178" s="221">
        <v>2812097</v>
      </c>
    </row>
    <row r="179" spans="2:24">
      <c r="B179" s="378"/>
      <c r="C179" s="380"/>
      <c r="D179" s="86"/>
      <c r="E179" s="86" t="s">
        <v>789</v>
      </c>
      <c r="F179" s="220">
        <v>17228</v>
      </c>
      <c r="G179" s="220">
        <v>139</v>
      </c>
      <c r="H179" s="220">
        <v>7064</v>
      </c>
      <c r="I179" s="220">
        <v>173</v>
      </c>
      <c r="J179" s="220">
        <v>2151</v>
      </c>
      <c r="K179" s="220" t="s">
        <v>188</v>
      </c>
      <c r="L179" s="220" t="s">
        <v>188</v>
      </c>
      <c r="M179" s="220" t="s">
        <v>188</v>
      </c>
      <c r="N179" s="220">
        <v>2028</v>
      </c>
      <c r="O179" s="220">
        <v>123</v>
      </c>
      <c r="P179" s="220">
        <v>7237</v>
      </c>
      <c r="Q179" s="220">
        <v>452</v>
      </c>
      <c r="R179" s="220">
        <v>12</v>
      </c>
      <c r="S179" s="220" t="s">
        <v>412</v>
      </c>
      <c r="T179" s="220" t="s">
        <v>412</v>
      </c>
      <c r="U179" s="220" t="s">
        <v>188</v>
      </c>
      <c r="V179" s="220" t="s">
        <v>188</v>
      </c>
      <c r="W179" s="220" t="s">
        <v>412</v>
      </c>
      <c r="X179" s="221">
        <v>1728691</v>
      </c>
    </row>
    <row r="180" spans="2:24">
      <c r="B180" s="378"/>
      <c r="C180" s="380"/>
      <c r="D180" s="86"/>
      <c r="E180" s="86" t="s">
        <v>788</v>
      </c>
      <c r="F180" s="220">
        <v>32031</v>
      </c>
      <c r="G180" s="220">
        <v>194</v>
      </c>
      <c r="H180" s="220">
        <v>6406</v>
      </c>
      <c r="I180" s="220">
        <v>234</v>
      </c>
      <c r="J180" s="220">
        <v>17859</v>
      </c>
      <c r="K180" s="220">
        <v>14100</v>
      </c>
      <c r="L180" s="220">
        <v>1010</v>
      </c>
      <c r="M180" s="220">
        <v>510</v>
      </c>
      <c r="N180" s="220">
        <v>1722</v>
      </c>
      <c r="O180" s="220">
        <v>467</v>
      </c>
      <c r="P180" s="220">
        <v>6801</v>
      </c>
      <c r="Q180" s="220">
        <v>369</v>
      </c>
      <c r="R180" s="220">
        <v>168</v>
      </c>
      <c r="S180" s="220" t="s">
        <v>412</v>
      </c>
      <c r="T180" s="220" t="s">
        <v>412</v>
      </c>
      <c r="U180" s="220" t="s">
        <v>188</v>
      </c>
      <c r="V180" s="220" t="s">
        <v>188</v>
      </c>
      <c r="W180" s="220" t="s">
        <v>412</v>
      </c>
      <c r="X180" s="221">
        <v>2551162</v>
      </c>
    </row>
    <row r="181" spans="2:24">
      <c r="B181" s="378"/>
      <c r="C181" s="380"/>
      <c r="D181" s="86"/>
      <c r="E181" s="86" t="s">
        <v>787</v>
      </c>
      <c r="F181" s="220">
        <v>52744</v>
      </c>
      <c r="G181" s="220">
        <v>382</v>
      </c>
      <c r="H181" s="220">
        <v>11110</v>
      </c>
      <c r="I181" s="220">
        <v>683</v>
      </c>
      <c r="J181" s="220">
        <v>28713</v>
      </c>
      <c r="K181" s="220">
        <v>21600</v>
      </c>
      <c r="L181" s="220">
        <v>2440</v>
      </c>
      <c r="M181" s="220">
        <v>1540</v>
      </c>
      <c r="N181" s="220">
        <v>2509</v>
      </c>
      <c r="O181" s="220">
        <v>624</v>
      </c>
      <c r="P181" s="220">
        <v>11246</v>
      </c>
      <c r="Q181" s="220">
        <v>417</v>
      </c>
      <c r="R181" s="220">
        <v>193</v>
      </c>
      <c r="S181" s="220" t="s">
        <v>412</v>
      </c>
      <c r="T181" s="220" t="s">
        <v>412</v>
      </c>
      <c r="U181" s="220" t="s">
        <v>188</v>
      </c>
      <c r="V181" s="220" t="s">
        <v>188</v>
      </c>
      <c r="W181" s="220" t="s">
        <v>412</v>
      </c>
      <c r="X181" s="221">
        <v>4592901</v>
      </c>
    </row>
    <row r="182" spans="2:24">
      <c r="B182" s="378"/>
      <c r="C182" s="380"/>
      <c r="D182" s="86"/>
      <c r="E182" s="86" t="s">
        <v>786</v>
      </c>
      <c r="F182" s="220">
        <v>17946</v>
      </c>
      <c r="G182" s="220">
        <v>315</v>
      </c>
      <c r="H182" s="220">
        <v>6877</v>
      </c>
      <c r="I182" s="220">
        <v>506</v>
      </c>
      <c r="J182" s="220">
        <v>2569</v>
      </c>
      <c r="K182" s="220" t="s">
        <v>188</v>
      </c>
      <c r="L182" s="220" t="s">
        <v>188</v>
      </c>
      <c r="M182" s="220" t="s">
        <v>188</v>
      </c>
      <c r="N182" s="220">
        <v>2240</v>
      </c>
      <c r="O182" s="220">
        <v>329</v>
      </c>
      <c r="P182" s="220">
        <v>7229</v>
      </c>
      <c r="Q182" s="220">
        <v>415</v>
      </c>
      <c r="R182" s="220">
        <v>35</v>
      </c>
      <c r="S182" s="220" t="s">
        <v>412</v>
      </c>
      <c r="T182" s="220" t="s">
        <v>412</v>
      </c>
      <c r="U182" s="220" t="s">
        <v>188</v>
      </c>
      <c r="V182" s="220" t="s">
        <v>188</v>
      </c>
      <c r="W182" s="220" t="s">
        <v>412</v>
      </c>
      <c r="X182" s="221">
        <v>2146868</v>
      </c>
    </row>
    <row r="183" spans="2:24">
      <c r="B183" s="378"/>
      <c r="C183" s="380"/>
      <c r="D183" s="86"/>
      <c r="E183" s="86" t="s">
        <v>785</v>
      </c>
      <c r="F183" s="220">
        <v>18139</v>
      </c>
      <c r="G183" s="220">
        <v>388</v>
      </c>
      <c r="H183" s="220">
        <v>6384</v>
      </c>
      <c r="I183" s="220">
        <v>480</v>
      </c>
      <c r="J183" s="220">
        <v>2164</v>
      </c>
      <c r="K183" s="220" t="s">
        <v>188</v>
      </c>
      <c r="L183" s="220" t="s">
        <v>188</v>
      </c>
      <c r="M183" s="220" t="s">
        <v>188</v>
      </c>
      <c r="N183" s="220">
        <v>1993</v>
      </c>
      <c r="O183" s="220">
        <v>171</v>
      </c>
      <c r="P183" s="220">
        <v>8098</v>
      </c>
      <c r="Q183" s="220">
        <v>566</v>
      </c>
      <c r="R183" s="220">
        <v>59</v>
      </c>
      <c r="S183" s="220" t="s">
        <v>412</v>
      </c>
      <c r="T183" s="220" t="s">
        <v>412</v>
      </c>
      <c r="U183" s="220" t="s">
        <v>188</v>
      </c>
      <c r="V183" s="220" t="s">
        <v>188</v>
      </c>
      <c r="W183" s="220" t="s">
        <v>412</v>
      </c>
      <c r="X183" s="221">
        <v>2712471</v>
      </c>
    </row>
    <row r="184" spans="2:24">
      <c r="B184" s="378"/>
      <c r="C184" s="380"/>
      <c r="D184" s="86"/>
      <c r="E184" s="86" t="s">
        <v>784</v>
      </c>
      <c r="F184" s="220">
        <v>19382</v>
      </c>
      <c r="G184" s="220">
        <v>429</v>
      </c>
      <c r="H184" s="220">
        <v>7171</v>
      </c>
      <c r="I184" s="220">
        <v>140</v>
      </c>
      <c r="J184" s="220">
        <v>1816</v>
      </c>
      <c r="K184" s="220" t="s">
        <v>188</v>
      </c>
      <c r="L184" s="220" t="s">
        <v>188</v>
      </c>
      <c r="M184" s="220" t="s">
        <v>188</v>
      </c>
      <c r="N184" s="220">
        <v>1775</v>
      </c>
      <c r="O184" s="220">
        <v>41</v>
      </c>
      <c r="P184" s="220">
        <v>9112</v>
      </c>
      <c r="Q184" s="220">
        <v>714</v>
      </c>
      <c r="R184" s="220" t="s">
        <v>188</v>
      </c>
      <c r="S184" s="220" t="s">
        <v>412</v>
      </c>
      <c r="T184" s="220" t="s">
        <v>412</v>
      </c>
      <c r="U184" s="220" t="s">
        <v>188</v>
      </c>
      <c r="V184" s="220" t="s">
        <v>188</v>
      </c>
      <c r="W184" s="220" t="s">
        <v>412</v>
      </c>
      <c r="X184" s="221">
        <v>2516483</v>
      </c>
    </row>
    <row r="185" spans="2:24">
      <c r="B185" s="378"/>
      <c r="C185" s="380"/>
      <c r="D185" s="86"/>
      <c r="E185" s="86" t="s">
        <v>783</v>
      </c>
      <c r="F185" s="220">
        <v>14575</v>
      </c>
      <c r="G185" s="220">
        <v>67</v>
      </c>
      <c r="H185" s="220">
        <v>5074</v>
      </c>
      <c r="I185" s="220">
        <v>43</v>
      </c>
      <c r="J185" s="220">
        <v>1464</v>
      </c>
      <c r="K185" s="220" t="s">
        <v>188</v>
      </c>
      <c r="L185" s="220" t="s">
        <v>188</v>
      </c>
      <c r="M185" s="220" t="s">
        <v>188</v>
      </c>
      <c r="N185" s="220">
        <v>1423</v>
      </c>
      <c r="O185" s="220">
        <v>41</v>
      </c>
      <c r="P185" s="220">
        <v>7595</v>
      </c>
      <c r="Q185" s="220">
        <v>332</v>
      </c>
      <c r="R185" s="220" t="s">
        <v>188</v>
      </c>
      <c r="S185" s="220" t="s">
        <v>412</v>
      </c>
      <c r="T185" s="220" t="s">
        <v>412</v>
      </c>
      <c r="U185" s="220" t="s">
        <v>188</v>
      </c>
      <c r="V185" s="220" t="s">
        <v>188</v>
      </c>
      <c r="W185" s="220" t="s">
        <v>412</v>
      </c>
      <c r="X185" s="221">
        <v>1318172</v>
      </c>
    </row>
    <row r="186" spans="2:24">
      <c r="B186" s="378" t="s">
        <v>87</v>
      </c>
      <c r="C186" s="380">
        <v>21</v>
      </c>
      <c r="D186" s="86">
        <v>2009</v>
      </c>
      <c r="E186" s="86" t="s">
        <v>794</v>
      </c>
      <c r="F186" s="220">
        <v>17285</v>
      </c>
      <c r="G186" s="220">
        <v>21</v>
      </c>
      <c r="H186" s="220">
        <v>5074</v>
      </c>
      <c r="I186" s="220">
        <v>32</v>
      </c>
      <c r="J186" s="220">
        <v>1937</v>
      </c>
      <c r="K186" s="220" t="s">
        <v>188</v>
      </c>
      <c r="L186" s="220" t="s">
        <v>188</v>
      </c>
      <c r="M186" s="220" t="s">
        <v>188</v>
      </c>
      <c r="N186" s="220">
        <v>1905</v>
      </c>
      <c r="O186" s="220">
        <v>32</v>
      </c>
      <c r="P186" s="220">
        <v>9910</v>
      </c>
      <c r="Q186" s="220">
        <v>311</v>
      </c>
      <c r="R186" s="220" t="s">
        <v>188</v>
      </c>
      <c r="S186" s="220" t="s">
        <v>412</v>
      </c>
      <c r="T186" s="220" t="s">
        <v>412</v>
      </c>
      <c r="U186" s="220" t="s">
        <v>188</v>
      </c>
      <c r="V186" s="220" t="s">
        <v>188</v>
      </c>
      <c r="W186" s="220" t="s">
        <v>412</v>
      </c>
      <c r="X186" s="221">
        <v>2422522</v>
      </c>
    </row>
    <row r="187" spans="2:24">
      <c r="B187" s="378"/>
      <c r="C187" s="380"/>
      <c r="D187" s="86"/>
      <c r="E187" s="86" t="s">
        <v>793</v>
      </c>
      <c r="F187" s="220">
        <v>12078</v>
      </c>
      <c r="G187" s="220">
        <v>19</v>
      </c>
      <c r="H187" s="220">
        <v>4286</v>
      </c>
      <c r="I187" s="220">
        <v>42</v>
      </c>
      <c r="J187" s="220">
        <v>1170</v>
      </c>
      <c r="K187" s="220" t="s">
        <v>188</v>
      </c>
      <c r="L187" s="220" t="s">
        <v>188</v>
      </c>
      <c r="M187" s="220" t="s">
        <v>188</v>
      </c>
      <c r="N187" s="220">
        <v>1138</v>
      </c>
      <c r="O187" s="220">
        <v>32</v>
      </c>
      <c r="P187" s="220">
        <v>6291</v>
      </c>
      <c r="Q187" s="220">
        <v>270</v>
      </c>
      <c r="R187" s="220" t="s">
        <v>188</v>
      </c>
      <c r="S187" s="220" t="s">
        <v>412</v>
      </c>
      <c r="T187" s="220" t="s">
        <v>412</v>
      </c>
      <c r="U187" s="220" t="s">
        <v>188</v>
      </c>
      <c r="V187" s="220" t="s">
        <v>188</v>
      </c>
      <c r="W187" s="220" t="s">
        <v>412</v>
      </c>
      <c r="X187" s="221">
        <v>1396145</v>
      </c>
    </row>
    <row r="188" spans="2:24">
      <c r="B188" s="378"/>
      <c r="C188" s="380"/>
      <c r="D188" s="86"/>
      <c r="E188" s="86" t="s">
        <v>792</v>
      </c>
      <c r="F188" s="220">
        <v>16596</v>
      </c>
      <c r="G188" s="220">
        <v>95</v>
      </c>
      <c r="H188" s="220">
        <v>5692</v>
      </c>
      <c r="I188" s="220">
        <v>142</v>
      </c>
      <c r="J188" s="220">
        <v>1718</v>
      </c>
      <c r="K188" s="220" t="s">
        <v>188</v>
      </c>
      <c r="L188" s="220" t="s">
        <v>188</v>
      </c>
      <c r="M188" s="220" t="s">
        <v>188</v>
      </c>
      <c r="N188" s="220">
        <v>1655</v>
      </c>
      <c r="O188" s="220">
        <v>63</v>
      </c>
      <c r="P188" s="220">
        <v>8144</v>
      </c>
      <c r="Q188" s="220">
        <v>805</v>
      </c>
      <c r="R188" s="220" t="s">
        <v>188</v>
      </c>
      <c r="S188" s="220" t="s">
        <v>412</v>
      </c>
      <c r="T188" s="220" t="s">
        <v>412</v>
      </c>
      <c r="U188" s="220" t="s">
        <v>188</v>
      </c>
      <c r="V188" s="220" t="s">
        <v>188</v>
      </c>
      <c r="W188" s="220" t="s">
        <v>412</v>
      </c>
      <c r="X188" s="221">
        <v>1800812</v>
      </c>
    </row>
    <row r="189" spans="2:24">
      <c r="B189" s="378"/>
      <c r="C189" s="380"/>
      <c r="D189" s="86"/>
      <c r="E189" s="86" t="s">
        <v>791</v>
      </c>
      <c r="F189" s="220">
        <v>15523</v>
      </c>
      <c r="G189" s="220">
        <v>178</v>
      </c>
      <c r="H189" s="220">
        <v>5932</v>
      </c>
      <c r="I189" s="220">
        <v>325</v>
      </c>
      <c r="J189" s="220">
        <v>1251</v>
      </c>
      <c r="K189" s="220" t="s">
        <v>188</v>
      </c>
      <c r="L189" s="220" t="s">
        <v>188</v>
      </c>
      <c r="M189" s="220" t="s">
        <v>188</v>
      </c>
      <c r="N189" s="220">
        <v>1155</v>
      </c>
      <c r="O189" s="220">
        <v>96</v>
      </c>
      <c r="P189" s="220">
        <v>7224</v>
      </c>
      <c r="Q189" s="220">
        <v>588</v>
      </c>
      <c r="R189" s="220">
        <v>25</v>
      </c>
      <c r="S189" s="220" t="s">
        <v>412</v>
      </c>
      <c r="T189" s="220" t="s">
        <v>412</v>
      </c>
      <c r="U189" s="220" t="s">
        <v>188</v>
      </c>
      <c r="V189" s="220" t="s">
        <v>188</v>
      </c>
      <c r="W189" s="220" t="s">
        <v>412</v>
      </c>
      <c r="X189" s="221">
        <v>2299198</v>
      </c>
    </row>
    <row r="190" spans="2:24">
      <c r="B190" s="378"/>
      <c r="C190" s="380"/>
      <c r="D190" s="86"/>
      <c r="E190" s="86" t="s">
        <v>790</v>
      </c>
      <c r="F190" s="220">
        <v>18932</v>
      </c>
      <c r="G190" s="220">
        <v>238</v>
      </c>
      <c r="H190" s="220">
        <v>7342</v>
      </c>
      <c r="I190" s="220">
        <v>507</v>
      </c>
      <c r="J190" s="220">
        <v>1363</v>
      </c>
      <c r="K190" s="220" t="s">
        <v>188</v>
      </c>
      <c r="L190" s="220" t="s">
        <v>188</v>
      </c>
      <c r="M190" s="220" t="s">
        <v>188</v>
      </c>
      <c r="N190" s="220">
        <v>1234</v>
      </c>
      <c r="O190" s="220">
        <v>129</v>
      </c>
      <c r="P190" s="220">
        <v>8354</v>
      </c>
      <c r="Q190" s="220">
        <v>675</v>
      </c>
      <c r="R190" s="220">
        <v>453</v>
      </c>
      <c r="S190" s="220" t="s">
        <v>412</v>
      </c>
      <c r="T190" s="220" t="s">
        <v>412</v>
      </c>
      <c r="U190" s="220" t="s">
        <v>188</v>
      </c>
      <c r="V190" s="220" t="s">
        <v>188</v>
      </c>
      <c r="W190" s="220" t="s">
        <v>412</v>
      </c>
      <c r="X190" s="221">
        <v>3133676</v>
      </c>
    </row>
    <row r="191" spans="2:24">
      <c r="B191" s="378"/>
      <c r="C191" s="380"/>
      <c r="D191" s="86"/>
      <c r="E191" s="86" t="s">
        <v>789</v>
      </c>
      <c r="F191" s="220">
        <v>14784</v>
      </c>
      <c r="G191" s="220">
        <v>130</v>
      </c>
      <c r="H191" s="220">
        <v>5964</v>
      </c>
      <c r="I191" s="220">
        <v>221</v>
      </c>
      <c r="J191" s="220">
        <v>1334</v>
      </c>
      <c r="K191" s="220" t="s">
        <v>188</v>
      </c>
      <c r="L191" s="220" t="s">
        <v>188</v>
      </c>
      <c r="M191" s="220" t="s">
        <v>188</v>
      </c>
      <c r="N191" s="220">
        <v>1238</v>
      </c>
      <c r="O191" s="220">
        <v>96</v>
      </c>
      <c r="P191" s="220">
        <v>6673</v>
      </c>
      <c r="Q191" s="220">
        <v>455</v>
      </c>
      <c r="R191" s="220">
        <v>7</v>
      </c>
      <c r="S191" s="220" t="s">
        <v>412</v>
      </c>
      <c r="T191" s="220" t="s">
        <v>412</v>
      </c>
      <c r="U191" s="220" t="s">
        <v>188</v>
      </c>
      <c r="V191" s="220" t="s">
        <v>188</v>
      </c>
      <c r="W191" s="220" t="s">
        <v>412</v>
      </c>
      <c r="X191" s="221">
        <v>1681830</v>
      </c>
    </row>
    <row r="192" spans="2:24">
      <c r="B192" s="378"/>
      <c r="C192" s="380"/>
      <c r="D192" s="86"/>
      <c r="E192" s="86" t="s">
        <v>788</v>
      </c>
      <c r="F192" s="220">
        <v>19659</v>
      </c>
      <c r="G192" s="220">
        <v>181</v>
      </c>
      <c r="H192" s="220">
        <v>5749</v>
      </c>
      <c r="I192" s="220">
        <v>215</v>
      </c>
      <c r="J192" s="220">
        <v>5867</v>
      </c>
      <c r="K192" s="220">
        <v>2900</v>
      </c>
      <c r="L192" s="220">
        <v>500</v>
      </c>
      <c r="M192" s="220">
        <v>200</v>
      </c>
      <c r="N192" s="220">
        <v>1900</v>
      </c>
      <c r="O192" s="220">
        <v>367</v>
      </c>
      <c r="P192" s="220">
        <v>7207</v>
      </c>
      <c r="Q192" s="220">
        <v>320</v>
      </c>
      <c r="R192" s="220">
        <v>120</v>
      </c>
      <c r="S192" s="220" t="s">
        <v>412</v>
      </c>
      <c r="T192" s="220" t="s">
        <v>412</v>
      </c>
      <c r="U192" s="220" t="s">
        <v>188</v>
      </c>
      <c r="V192" s="220" t="s">
        <v>188</v>
      </c>
      <c r="W192" s="220" t="s">
        <v>412</v>
      </c>
      <c r="X192" s="221">
        <v>2348130</v>
      </c>
    </row>
    <row r="193" spans="2:24">
      <c r="B193" s="378"/>
      <c r="C193" s="380"/>
      <c r="D193" s="86"/>
      <c r="E193" s="86" t="s">
        <v>787</v>
      </c>
      <c r="F193" s="220">
        <v>47369</v>
      </c>
      <c r="G193" s="220">
        <v>286</v>
      </c>
      <c r="H193" s="220">
        <v>8211</v>
      </c>
      <c r="I193" s="220">
        <v>625</v>
      </c>
      <c r="J193" s="220">
        <v>25358</v>
      </c>
      <c r="K193" s="220">
        <v>19100</v>
      </c>
      <c r="L193" s="220">
        <v>2400</v>
      </c>
      <c r="M193" s="220">
        <v>1650</v>
      </c>
      <c r="N193" s="220">
        <v>1718</v>
      </c>
      <c r="O193" s="220">
        <v>490</v>
      </c>
      <c r="P193" s="220">
        <v>12150</v>
      </c>
      <c r="Q193" s="220">
        <v>459</v>
      </c>
      <c r="R193" s="220">
        <v>280</v>
      </c>
      <c r="S193" s="220" t="s">
        <v>412</v>
      </c>
      <c r="T193" s="220" t="s">
        <v>412</v>
      </c>
      <c r="U193" s="220" t="s">
        <v>188</v>
      </c>
      <c r="V193" s="220" t="s">
        <v>188</v>
      </c>
      <c r="W193" s="220" t="s">
        <v>412</v>
      </c>
      <c r="X193" s="221">
        <v>3828330</v>
      </c>
    </row>
    <row r="194" spans="2:24">
      <c r="B194" s="378"/>
      <c r="C194" s="380"/>
      <c r="D194" s="86"/>
      <c r="E194" s="86" t="s">
        <v>786</v>
      </c>
      <c r="F194" s="220">
        <v>17484</v>
      </c>
      <c r="G194" s="220">
        <v>326</v>
      </c>
      <c r="H194" s="220">
        <v>5879</v>
      </c>
      <c r="I194" s="220">
        <v>259</v>
      </c>
      <c r="J194" s="220">
        <v>1845</v>
      </c>
      <c r="K194" s="220" t="s">
        <v>188</v>
      </c>
      <c r="L194" s="220" t="s">
        <v>188</v>
      </c>
      <c r="M194" s="220" t="s">
        <v>188</v>
      </c>
      <c r="N194" s="220">
        <v>1587</v>
      </c>
      <c r="O194" s="220">
        <v>258</v>
      </c>
      <c r="P194" s="220">
        <v>8479</v>
      </c>
      <c r="Q194" s="220">
        <v>303</v>
      </c>
      <c r="R194" s="220">
        <v>393</v>
      </c>
      <c r="S194" s="220" t="s">
        <v>412</v>
      </c>
      <c r="T194" s="220" t="s">
        <v>412</v>
      </c>
      <c r="U194" s="220" t="s">
        <v>188</v>
      </c>
      <c r="V194" s="220" t="s">
        <v>188</v>
      </c>
      <c r="W194" s="220" t="s">
        <v>412</v>
      </c>
      <c r="X194" s="221">
        <v>2413615</v>
      </c>
    </row>
    <row r="195" spans="2:24">
      <c r="B195" s="378"/>
      <c r="C195" s="380"/>
      <c r="D195" s="86"/>
      <c r="E195" s="86" t="s">
        <v>785</v>
      </c>
      <c r="F195" s="220">
        <v>18147</v>
      </c>
      <c r="G195" s="220">
        <v>413</v>
      </c>
      <c r="H195" s="220">
        <v>6300</v>
      </c>
      <c r="I195" s="220">
        <v>213</v>
      </c>
      <c r="J195" s="220">
        <v>2268</v>
      </c>
      <c r="K195" s="220" t="s">
        <v>188</v>
      </c>
      <c r="L195" s="220" t="s">
        <v>188</v>
      </c>
      <c r="M195" s="220" t="s">
        <v>188</v>
      </c>
      <c r="N195" s="220">
        <v>2134</v>
      </c>
      <c r="O195" s="220">
        <v>134</v>
      </c>
      <c r="P195" s="220">
        <v>8395</v>
      </c>
      <c r="Q195" s="220">
        <v>447</v>
      </c>
      <c r="R195" s="220">
        <v>111</v>
      </c>
      <c r="S195" s="220" t="s">
        <v>412</v>
      </c>
      <c r="T195" s="220" t="s">
        <v>412</v>
      </c>
      <c r="U195" s="220" t="s">
        <v>188</v>
      </c>
      <c r="V195" s="220" t="s">
        <v>188</v>
      </c>
      <c r="W195" s="220" t="s">
        <v>412</v>
      </c>
      <c r="X195" s="221">
        <v>2606764</v>
      </c>
    </row>
    <row r="196" spans="2:24">
      <c r="B196" s="378"/>
      <c r="C196" s="380"/>
      <c r="D196" s="86"/>
      <c r="E196" s="86" t="s">
        <v>784</v>
      </c>
      <c r="F196" s="220">
        <v>18396</v>
      </c>
      <c r="G196" s="220">
        <v>440</v>
      </c>
      <c r="H196" s="220">
        <v>6986</v>
      </c>
      <c r="I196" s="220">
        <v>177</v>
      </c>
      <c r="J196" s="220">
        <v>1952</v>
      </c>
      <c r="K196" s="220" t="s">
        <v>188</v>
      </c>
      <c r="L196" s="220" t="s">
        <v>188</v>
      </c>
      <c r="M196" s="220" t="s">
        <v>188</v>
      </c>
      <c r="N196" s="220">
        <v>1920</v>
      </c>
      <c r="O196" s="220">
        <v>32</v>
      </c>
      <c r="P196" s="220">
        <v>8433</v>
      </c>
      <c r="Q196" s="220">
        <v>408</v>
      </c>
      <c r="R196" s="220" t="s">
        <v>188</v>
      </c>
      <c r="S196" s="220" t="s">
        <v>412</v>
      </c>
      <c r="T196" s="220" t="s">
        <v>412</v>
      </c>
      <c r="U196" s="220" t="s">
        <v>188</v>
      </c>
      <c r="V196" s="220" t="s">
        <v>188</v>
      </c>
      <c r="W196" s="220" t="s">
        <v>412</v>
      </c>
      <c r="X196" s="221">
        <v>2324635</v>
      </c>
    </row>
    <row r="197" spans="2:24">
      <c r="B197" s="378"/>
      <c r="C197" s="380"/>
      <c r="D197" s="86"/>
      <c r="E197" s="86" t="s">
        <v>783</v>
      </c>
      <c r="F197" s="220">
        <v>12772</v>
      </c>
      <c r="G197" s="220">
        <v>190</v>
      </c>
      <c r="H197" s="220">
        <v>4286</v>
      </c>
      <c r="I197" s="220">
        <v>27</v>
      </c>
      <c r="J197" s="220">
        <v>1485</v>
      </c>
      <c r="K197" s="220" t="s">
        <v>188</v>
      </c>
      <c r="L197" s="220" t="s">
        <v>188</v>
      </c>
      <c r="M197" s="220" t="s">
        <v>188</v>
      </c>
      <c r="N197" s="220">
        <v>1453</v>
      </c>
      <c r="O197" s="220">
        <v>32</v>
      </c>
      <c r="P197" s="220">
        <v>6459</v>
      </c>
      <c r="Q197" s="220">
        <v>325</v>
      </c>
      <c r="R197" s="220" t="s">
        <v>188</v>
      </c>
      <c r="S197" s="220" t="s">
        <v>412</v>
      </c>
      <c r="T197" s="220" t="s">
        <v>412</v>
      </c>
      <c r="U197" s="220" t="s">
        <v>188</v>
      </c>
      <c r="V197" s="220" t="s">
        <v>188</v>
      </c>
      <c r="W197" s="220" t="s">
        <v>412</v>
      </c>
      <c r="X197" s="221">
        <v>1248895</v>
      </c>
    </row>
    <row r="198" spans="2:24">
      <c r="B198" s="378"/>
      <c r="C198" s="380">
        <v>22</v>
      </c>
      <c r="D198" s="86">
        <v>2010</v>
      </c>
      <c r="E198" s="86" t="s">
        <v>794</v>
      </c>
      <c r="F198" s="220">
        <v>14335</v>
      </c>
      <c r="G198" s="220">
        <v>16</v>
      </c>
      <c r="H198" s="220">
        <v>4677</v>
      </c>
      <c r="I198" s="220">
        <v>34</v>
      </c>
      <c r="J198" s="220">
        <v>1323</v>
      </c>
      <c r="K198" s="220" t="s">
        <v>188</v>
      </c>
      <c r="L198" s="220" t="s">
        <v>188</v>
      </c>
      <c r="M198" s="220" t="s">
        <v>188</v>
      </c>
      <c r="N198" s="220">
        <v>1292</v>
      </c>
      <c r="O198" s="220">
        <v>31</v>
      </c>
      <c r="P198" s="220">
        <v>8118</v>
      </c>
      <c r="Q198" s="220">
        <v>167</v>
      </c>
      <c r="R198" s="220" t="s">
        <v>188</v>
      </c>
      <c r="S198" s="220" t="s">
        <v>412</v>
      </c>
      <c r="T198" s="220" t="s">
        <v>412</v>
      </c>
      <c r="U198" s="220" t="s">
        <v>188</v>
      </c>
      <c r="V198" s="220" t="s">
        <v>188</v>
      </c>
      <c r="W198" s="220" t="s">
        <v>412</v>
      </c>
      <c r="X198" s="221">
        <v>2840436</v>
      </c>
    </row>
    <row r="199" spans="2:24">
      <c r="B199" s="378"/>
      <c r="C199" s="380"/>
      <c r="D199" s="86"/>
      <c r="E199" s="86" t="s">
        <v>793</v>
      </c>
      <c r="F199" s="220">
        <v>10726</v>
      </c>
      <c r="G199" s="220">
        <v>15</v>
      </c>
      <c r="H199" s="220">
        <v>2781</v>
      </c>
      <c r="I199" s="220">
        <v>38</v>
      </c>
      <c r="J199" s="220">
        <v>932</v>
      </c>
      <c r="K199" s="220" t="s">
        <v>188</v>
      </c>
      <c r="L199" s="220" t="s">
        <v>188</v>
      </c>
      <c r="M199" s="220" t="s">
        <v>188</v>
      </c>
      <c r="N199" s="220">
        <v>901</v>
      </c>
      <c r="O199" s="220">
        <v>31</v>
      </c>
      <c r="P199" s="220">
        <v>6692</v>
      </c>
      <c r="Q199" s="220">
        <v>268</v>
      </c>
      <c r="R199" s="220" t="s">
        <v>188</v>
      </c>
      <c r="S199" s="220" t="s">
        <v>412</v>
      </c>
      <c r="T199" s="220" t="s">
        <v>412</v>
      </c>
      <c r="U199" s="220" t="s">
        <v>188</v>
      </c>
      <c r="V199" s="220" t="s">
        <v>188</v>
      </c>
      <c r="W199" s="220" t="s">
        <v>412</v>
      </c>
      <c r="X199" s="221">
        <v>1416211</v>
      </c>
    </row>
    <row r="200" spans="2:24">
      <c r="B200" s="378"/>
      <c r="C200" s="380"/>
      <c r="D200" s="86"/>
      <c r="E200" s="86" t="s">
        <v>792</v>
      </c>
      <c r="F200" s="220">
        <v>15216</v>
      </c>
      <c r="G200" s="220">
        <v>107</v>
      </c>
      <c r="H200" s="220">
        <v>5470</v>
      </c>
      <c r="I200" s="220">
        <v>310</v>
      </c>
      <c r="J200" s="220">
        <v>1311</v>
      </c>
      <c r="K200" s="220" t="s">
        <v>188</v>
      </c>
      <c r="L200" s="220" t="s">
        <v>188</v>
      </c>
      <c r="M200" s="220" t="s">
        <v>188</v>
      </c>
      <c r="N200" s="220">
        <v>1249</v>
      </c>
      <c r="O200" s="220">
        <v>62</v>
      </c>
      <c r="P200" s="220">
        <v>7705</v>
      </c>
      <c r="Q200" s="220">
        <v>313</v>
      </c>
      <c r="R200" s="220" t="s">
        <v>188</v>
      </c>
      <c r="S200" s="220" t="s">
        <v>412</v>
      </c>
      <c r="T200" s="220" t="s">
        <v>412</v>
      </c>
      <c r="U200" s="220" t="s">
        <v>188</v>
      </c>
      <c r="V200" s="220" t="s">
        <v>188</v>
      </c>
      <c r="W200" s="220" t="s">
        <v>412</v>
      </c>
      <c r="X200" s="221">
        <v>1863304</v>
      </c>
    </row>
    <row r="201" spans="2:24">
      <c r="B201" s="378"/>
      <c r="C201" s="380"/>
      <c r="D201" s="86"/>
      <c r="E201" s="86" t="s">
        <v>791</v>
      </c>
      <c r="F201" s="220">
        <v>14729</v>
      </c>
      <c r="G201" s="220">
        <v>173</v>
      </c>
      <c r="H201" s="220">
        <v>5610</v>
      </c>
      <c r="I201" s="220">
        <v>113</v>
      </c>
      <c r="J201" s="220">
        <v>1345</v>
      </c>
      <c r="K201" s="220" t="s">
        <v>188</v>
      </c>
      <c r="L201" s="220" t="s">
        <v>188</v>
      </c>
      <c r="M201" s="220" t="s">
        <v>188</v>
      </c>
      <c r="N201" s="220">
        <v>1251</v>
      </c>
      <c r="O201" s="220">
        <v>94</v>
      </c>
      <c r="P201" s="220">
        <v>6935</v>
      </c>
      <c r="Q201" s="220">
        <v>526</v>
      </c>
      <c r="R201" s="220">
        <v>27</v>
      </c>
      <c r="S201" s="220" t="s">
        <v>412</v>
      </c>
      <c r="T201" s="220" t="s">
        <v>412</v>
      </c>
      <c r="U201" s="220" t="s">
        <v>188</v>
      </c>
      <c r="V201" s="220" t="s">
        <v>188</v>
      </c>
      <c r="W201" s="220" t="s">
        <v>412</v>
      </c>
      <c r="X201" s="221">
        <v>2419639</v>
      </c>
    </row>
    <row r="202" spans="2:24">
      <c r="B202" s="378"/>
      <c r="C202" s="380"/>
      <c r="D202" s="86"/>
      <c r="E202" s="86" t="s">
        <v>790</v>
      </c>
      <c r="F202" s="220">
        <v>20241</v>
      </c>
      <c r="G202" s="220">
        <v>220</v>
      </c>
      <c r="H202" s="220">
        <v>7198</v>
      </c>
      <c r="I202" s="220">
        <v>519</v>
      </c>
      <c r="J202" s="220">
        <v>2077</v>
      </c>
      <c r="K202" s="220" t="s">
        <v>188</v>
      </c>
      <c r="L202" s="220" t="s">
        <v>188</v>
      </c>
      <c r="M202" s="220" t="s">
        <v>188</v>
      </c>
      <c r="N202" s="220">
        <v>1951</v>
      </c>
      <c r="O202" s="220">
        <v>126</v>
      </c>
      <c r="P202" s="220">
        <v>9282</v>
      </c>
      <c r="Q202" s="220">
        <v>474</v>
      </c>
      <c r="R202" s="220">
        <v>471</v>
      </c>
      <c r="S202" s="220" t="s">
        <v>412</v>
      </c>
      <c r="T202" s="220" t="s">
        <v>412</v>
      </c>
      <c r="U202" s="220" t="s">
        <v>188</v>
      </c>
      <c r="V202" s="220" t="s">
        <v>188</v>
      </c>
      <c r="W202" s="220" t="s">
        <v>412</v>
      </c>
      <c r="X202" s="221">
        <v>2858410</v>
      </c>
    </row>
    <row r="203" spans="2:24">
      <c r="B203" s="378"/>
      <c r="C203" s="380"/>
      <c r="D203" s="86"/>
      <c r="E203" s="86" t="s">
        <v>789</v>
      </c>
      <c r="F203" s="220">
        <v>14828</v>
      </c>
      <c r="G203" s="220">
        <v>112</v>
      </c>
      <c r="H203" s="220">
        <v>5582</v>
      </c>
      <c r="I203" s="220">
        <v>142</v>
      </c>
      <c r="J203" s="220">
        <v>2231</v>
      </c>
      <c r="K203" s="220" t="s">
        <v>188</v>
      </c>
      <c r="L203" s="220" t="s">
        <v>188</v>
      </c>
      <c r="M203" s="220" t="s">
        <v>188</v>
      </c>
      <c r="N203" s="220">
        <v>2137</v>
      </c>
      <c r="O203" s="220">
        <v>94</v>
      </c>
      <c r="P203" s="220">
        <v>6293</v>
      </c>
      <c r="Q203" s="220">
        <v>426</v>
      </c>
      <c r="R203" s="220">
        <v>42</v>
      </c>
      <c r="S203" s="220" t="s">
        <v>412</v>
      </c>
      <c r="T203" s="220" t="s">
        <v>412</v>
      </c>
      <c r="U203" s="220" t="s">
        <v>188</v>
      </c>
      <c r="V203" s="220" t="s">
        <v>188</v>
      </c>
      <c r="W203" s="220" t="s">
        <v>412</v>
      </c>
      <c r="X203" s="221">
        <v>1715179</v>
      </c>
    </row>
    <row r="204" spans="2:24">
      <c r="B204" s="378"/>
      <c r="C204" s="380"/>
      <c r="D204" s="86"/>
      <c r="E204" s="86" t="s">
        <v>788</v>
      </c>
      <c r="F204" s="220">
        <v>34508</v>
      </c>
      <c r="G204" s="220">
        <v>214</v>
      </c>
      <c r="H204" s="220">
        <v>6375</v>
      </c>
      <c r="I204" s="220">
        <v>281</v>
      </c>
      <c r="J204" s="220">
        <v>19299</v>
      </c>
      <c r="K204" s="220">
        <v>14700</v>
      </c>
      <c r="L204" s="220">
        <v>1350</v>
      </c>
      <c r="M204" s="220">
        <v>1050</v>
      </c>
      <c r="N204" s="220">
        <v>1840</v>
      </c>
      <c r="O204" s="220">
        <v>359</v>
      </c>
      <c r="P204" s="220">
        <v>7825</v>
      </c>
      <c r="Q204" s="220">
        <v>349</v>
      </c>
      <c r="R204" s="220">
        <v>165</v>
      </c>
      <c r="S204" s="220" t="s">
        <v>412</v>
      </c>
      <c r="T204" s="220" t="s">
        <v>412</v>
      </c>
      <c r="U204" s="220" t="s">
        <v>188</v>
      </c>
      <c r="V204" s="220" t="s">
        <v>188</v>
      </c>
      <c r="W204" s="220" t="s">
        <v>412</v>
      </c>
      <c r="X204" s="221">
        <v>2331341</v>
      </c>
    </row>
    <row r="205" spans="2:24">
      <c r="B205" s="378"/>
      <c r="C205" s="380"/>
      <c r="D205" s="86"/>
      <c r="E205" s="86" t="s">
        <v>787</v>
      </c>
      <c r="F205" s="220">
        <v>110018</v>
      </c>
      <c r="G205" s="220">
        <v>355</v>
      </c>
      <c r="H205" s="220">
        <v>8922</v>
      </c>
      <c r="I205" s="220">
        <v>519</v>
      </c>
      <c r="J205" s="220">
        <v>29258</v>
      </c>
      <c r="K205" s="220">
        <v>22750</v>
      </c>
      <c r="L205" s="220">
        <v>2550</v>
      </c>
      <c r="M205" s="220">
        <v>1800</v>
      </c>
      <c r="N205" s="220">
        <v>1678</v>
      </c>
      <c r="O205" s="220">
        <v>480</v>
      </c>
      <c r="P205" s="220">
        <v>10231</v>
      </c>
      <c r="Q205" s="220">
        <v>373</v>
      </c>
      <c r="R205" s="220">
        <v>360</v>
      </c>
      <c r="S205" s="220" t="s">
        <v>412</v>
      </c>
      <c r="T205" s="220">
        <v>60000</v>
      </c>
      <c r="U205" s="220" t="s">
        <v>188</v>
      </c>
      <c r="V205" s="220" t="s">
        <v>412</v>
      </c>
      <c r="W205" s="220" t="s">
        <v>412</v>
      </c>
      <c r="X205" s="221">
        <v>4152764</v>
      </c>
    </row>
    <row r="206" spans="2:24">
      <c r="B206" s="378"/>
      <c r="C206" s="380"/>
      <c r="D206" s="86"/>
      <c r="E206" s="86" t="s">
        <v>786</v>
      </c>
      <c r="F206" s="220">
        <v>15706</v>
      </c>
      <c r="G206" s="220">
        <v>345</v>
      </c>
      <c r="H206" s="220">
        <v>5638</v>
      </c>
      <c r="I206" s="220">
        <v>259</v>
      </c>
      <c r="J206" s="220">
        <v>1899</v>
      </c>
      <c r="K206" s="220" t="s">
        <v>188</v>
      </c>
      <c r="L206" s="220" t="s">
        <v>188</v>
      </c>
      <c r="M206" s="220" t="s">
        <v>188</v>
      </c>
      <c r="N206" s="220">
        <v>1647</v>
      </c>
      <c r="O206" s="220">
        <v>252</v>
      </c>
      <c r="P206" s="220">
        <v>7012</v>
      </c>
      <c r="Q206" s="220">
        <v>308</v>
      </c>
      <c r="R206" s="220">
        <v>245</v>
      </c>
      <c r="S206" s="220" t="s">
        <v>412</v>
      </c>
      <c r="T206" s="220" t="s">
        <v>412</v>
      </c>
      <c r="U206" s="220" t="s">
        <v>188</v>
      </c>
      <c r="V206" s="220" t="s">
        <v>188</v>
      </c>
      <c r="W206" s="220" t="s">
        <v>412</v>
      </c>
      <c r="X206" s="221">
        <v>2265890</v>
      </c>
    </row>
    <row r="207" spans="2:24">
      <c r="B207" s="378"/>
      <c r="C207" s="380"/>
      <c r="D207" s="86"/>
      <c r="E207" s="86" t="s">
        <v>785</v>
      </c>
      <c r="F207" s="220">
        <v>16954</v>
      </c>
      <c r="G207" s="220">
        <v>423</v>
      </c>
      <c r="H207" s="220">
        <v>5921</v>
      </c>
      <c r="I207" s="220">
        <v>142</v>
      </c>
      <c r="J207" s="220">
        <v>1830</v>
      </c>
      <c r="K207" s="220" t="s">
        <v>188</v>
      </c>
      <c r="L207" s="220" t="s">
        <v>188</v>
      </c>
      <c r="M207" s="220" t="s">
        <v>188</v>
      </c>
      <c r="N207" s="220">
        <v>1699</v>
      </c>
      <c r="O207" s="220">
        <v>131</v>
      </c>
      <c r="P207" s="220">
        <v>8177</v>
      </c>
      <c r="Q207" s="220">
        <v>380</v>
      </c>
      <c r="R207" s="220">
        <v>81</v>
      </c>
      <c r="S207" s="220" t="s">
        <v>412</v>
      </c>
      <c r="T207" s="220" t="s">
        <v>412</v>
      </c>
      <c r="U207" s="220" t="s">
        <v>188</v>
      </c>
      <c r="V207" s="220" t="s">
        <v>188</v>
      </c>
      <c r="W207" s="220" t="s">
        <v>412</v>
      </c>
      <c r="X207" s="221">
        <v>2661974</v>
      </c>
    </row>
    <row r="208" spans="2:24">
      <c r="B208" s="378"/>
      <c r="C208" s="380"/>
      <c r="D208" s="86"/>
      <c r="E208" s="86" t="s">
        <v>784</v>
      </c>
      <c r="F208" s="220">
        <v>35376</v>
      </c>
      <c r="G208" s="220">
        <v>495</v>
      </c>
      <c r="H208" s="220">
        <v>6166</v>
      </c>
      <c r="I208" s="220">
        <v>201</v>
      </c>
      <c r="J208" s="220">
        <v>1697</v>
      </c>
      <c r="K208" s="220" t="s">
        <v>188</v>
      </c>
      <c r="L208" s="220" t="s">
        <v>188</v>
      </c>
      <c r="M208" s="220" t="s">
        <v>188</v>
      </c>
      <c r="N208" s="220">
        <v>1665</v>
      </c>
      <c r="O208" s="220">
        <v>32</v>
      </c>
      <c r="P208" s="220">
        <v>8282</v>
      </c>
      <c r="Q208" s="220">
        <v>535</v>
      </c>
      <c r="R208" s="220" t="s">
        <v>188</v>
      </c>
      <c r="S208" s="220">
        <v>18000</v>
      </c>
      <c r="T208" s="220" t="s">
        <v>412</v>
      </c>
      <c r="U208" s="220" t="s">
        <v>412</v>
      </c>
      <c r="V208" s="220" t="s">
        <v>188</v>
      </c>
      <c r="W208" s="220" t="s">
        <v>412</v>
      </c>
      <c r="X208" s="221">
        <v>2568187</v>
      </c>
    </row>
    <row r="209" spans="1:25">
      <c r="B209" s="378"/>
      <c r="C209" s="380"/>
      <c r="D209" s="86"/>
      <c r="E209" s="86" t="s">
        <v>783</v>
      </c>
      <c r="F209" s="220">
        <v>13306</v>
      </c>
      <c r="G209" s="220">
        <v>141</v>
      </c>
      <c r="H209" s="220">
        <v>4750</v>
      </c>
      <c r="I209" s="220">
        <v>29</v>
      </c>
      <c r="J209" s="220">
        <v>1356</v>
      </c>
      <c r="K209" s="220" t="s">
        <v>188</v>
      </c>
      <c r="L209" s="220" t="s">
        <v>188</v>
      </c>
      <c r="M209" s="220" t="s">
        <v>188</v>
      </c>
      <c r="N209" s="220">
        <v>1324</v>
      </c>
      <c r="O209" s="220">
        <v>32</v>
      </c>
      <c r="P209" s="220">
        <v>6810</v>
      </c>
      <c r="Q209" s="220">
        <v>220</v>
      </c>
      <c r="R209" s="220" t="s">
        <v>188</v>
      </c>
      <c r="S209" s="220" t="s">
        <v>412</v>
      </c>
      <c r="T209" s="220" t="s">
        <v>412</v>
      </c>
      <c r="U209" s="220" t="s">
        <v>188</v>
      </c>
      <c r="V209" s="220" t="s">
        <v>188</v>
      </c>
      <c r="W209" s="220" t="s">
        <v>412</v>
      </c>
      <c r="X209" s="221">
        <v>1289806</v>
      </c>
    </row>
    <row r="210" spans="1:25">
      <c r="A210" s="274"/>
      <c r="B210" s="378"/>
      <c r="C210" s="380">
        <v>23</v>
      </c>
      <c r="D210" s="86">
        <v>2011</v>
      </c>
      <c r="E210" s="86" t="s">
        <v>794</v>
      </c>
      <c r="F210" s="220">
        <v>12157</v>
      </c>
      <c r="G210" s="220">
        <v>16</v>
      </c>
      <c r="H210" s="220">
        <v>3916</v>
      </c>
      <c r="I210" s="220">
        <v>15</v>
      </c>
      <c r="J210" s="220">
        <v>1194</v>
      </c>
      <c r="K210" s="220" t="s">
        <v>188</v>
      </c>
      <c r="L210" s="220" t="s">
        <v>188</v>
      </c>
      <c r="M210" s="220" t="s">
        <v>188</v>
      </c>
      <c r="N210" s="220">
        <v>1161</v>
      </c>
      <c r="O210" s="220">
        <v>33</v>
      </c>
      <c r="P210" s="220">
        <v>6832</v>
      </c>
      <c r="Q210" s="220">
        <v>184</v>
      </c>
      <c r="R210" s="220" t="s">
        <v>188</v>
      </c>
      <c r="S210" s="220" t="s">
        <v>412</v>
      </c>
      <c r="T210" s="220" t="s">
        <v>412</v>
      </c>
      <c r="U210" s="220" t="s">
        <v>188</v>
      </c>
      <c r="V210" s="220" t="s">
        <v>188</v>
      </c>
      <c r="W210" s="220" t="s">
        <v>412</v>
      </c>
      <c r="X210" s="221">
        <v>1925219</v>
      </c>
      <c r="Y210" s="217"/>
    </row>
    <row r="211" spans="1:25">
      <c r="B211" s="378"/>
      <c r="C211" s="380"/>
      <c r="D211" s="86"/>
      <c r="E211" s="86" t="s">
        <v>793</v>
      </c>
      <c r="F211" s="220">
        <v>9534</v>
      </c>
      <c r="G211" s="220">
        <v>15</v>
      </c>
      <c r="H211" s="220">
        <v>3309</v>
      </c>
      <c r="I211" s="220">
        <v>36</v>
      </c>
      <c r="J211" s="220">
        <v>1251</v>
      </c>
      <c r="K211" s="220" t="s">
        <v>188</v>
      </c>
      <c r="L211" s="220" t="s">
        <v>188</v>
      </c>
      <c r="M211" s="220" t="s">
        <v>188</v>
      </c>
      <c r="N211" s="220">
        <v>1217</v>
      </c>
      <c r="O211" s="220">
        <v>34</v>
      </c>
      <c r="P211" s="220">
        <v>4732</v>
      </c>
      <c r="Q211" s="220">
        <v>191</v>
      </c>
      <c r="R211" s="220" t="s">
        <v>188</v>
      </c>
      <c r="S211" s="220" t="s">
        <v>412</v>
      </c>
      <c r="T211" s="220" t="s">
        <v>412</v>
      </c>
      <c r="U211" s="220" t="s">
        <v>188</v>
      </c>
      <c r="V211" s="220" t="s">
        <v>188</v>
      </c>
      <c r="W211" s="220" t="s">
        <v>412</v>
      </c>
      <c r="X211" s="221">
        <v>931365</v>
      </c>
    </row>
    <row r="212" spans="1:25">
      <c r="B212" s="378"/>
      <c r="C212" s="380"/>
      <c r="D212" s="86"/>
      <c r="E212" s="86" t="s">
        <v>792</v>
      </c>
      <c r="F212" s="220">
        <v>13560</v>
      </c>
      <c r="G212" s="220">
        <v>103</v>
      </c>
      <c r="H212" s="220">
        <v>4776</v>
      </c>
      <c r="I212" s="220">
        <v>167</v>
      </c>
      <c r="J212" s="220">
        <v>1491</v>
      </c>
      <c r="K212" s="220" t="s">
        <v>188</v>
      </c>
      <c r="L212" s="220" t="s">
        <v>188</v>
      </c>
      <c r="M212" s="220" t="s">
        <v>188</v>
      </c>
      <c r="N212" s="220">
        <v>1423</v>
      </c>
      <c r="O212" s="220">
        <v>68</v>
      </c>
      <c r="P212" s="220">
        <v>6482</v>
      </c>
      <c r="Q212" s="220">
        <v>541</v>
      </c>
      <c r="R212" s="220" t="s">
        <v>188</v>
      </c>
      <c r="S212" s="220" t="s">
        <v>412</v>
      </c>
      <c r="T212" s="220" t="s">
        <v>412</v>
      </c>
      <c r="U212" s="220" t="s">
        <v>188</v>
      </c>
      <c r="V212" s="220" t="s">
        <v>188</v>
      </c>
      <c r="W212" s="220" t="s">
        <v>412</v>
      </c>
      <c r="X212" s="221">
        <v>1315516</v>
      </c>
    </row>
    <row r="213" spans="1:25">
      <c r="B213" s="378"/>
      <c r="C213" s="380"/>
      <c r="D213" s="86"/>
      <c r="E213" s="86" t="s">
        <v>791</v>
      </c>
      <c r="F213" s="220">
        <v>15005</v>
      </c>
      <c r="G213" s="220">
        <v>135</v>
      </c>
      <c r="H213" s="220">
        <v>4696</v>
      </c>
      <c r="I213" s="220">
        <v>123</v>
      </c>
      <c r="J213" s="220">
        <v>1338</v>
      </c>
      <c r="K213" s="220" t="s">
        <v>188</v>
      </c>
      <c r="L213" s="220" t="s">
        <v>188</v>
      </c>
      <c r="M213" s="220" t="s">
        <v>188</v>
      </c>
      <c r="N213" s="220">
        <v>1236</v>
      </c>
      <c r="O213" s="220">
        <v>102</v>
      </c>
      <c r="P213" s="220">
        <v>8297</v>
      </c>
      <c r="Q213" s="220">
        <v>329</v>
      </c>
      <c r="R213" s="220">
        <v>87</v>
      </c>
      <c r="S213" s="220" t="s">
        <v>412</v>
      </c>
      <c r="T213" s="220" t="s">
        <v>412</v>
      </c>
      <c r="U213" s="220" t="s">
        <v>188</v>
      </c>
      <c r="V213" s="220" t="s">
        <v>188</v>
      </c>
      <c r="W213" s="220" t="s">
        <v>412</v>
      </c>
      <c r="X213" s="221">
        <v>1459831</v>
      </c>
    </row>
    <row r="214" spans="1:25">
      <c r="B214" s="378"/>
      <c r="C214" s="380"/>
      <c r="D214" s="86"/>
      <c r="E214" s="86" t="s">
        <v>790</v>
      </c>
      <c r="F214" s="220">
        <v>20497</v>
      </c>
      <c r="G214" s="220">
        <v>233</v>
      </c>
      <c r="H214" s="220">
        <v>7273</v>
      </c>
      <c r="I214" s="220">
        <v>381</v>
      </c>
      <c r="J214" s="220">
        <v>1926</v>
      </c>
      <c r="K214" s="220" t="s">
        <v>188</v>
      </c>
      <c r="L214" s="220" t="s">
        <v>188</v>
      </c>
      <c r="M214" s="220" t="s">
        <v>188</v>
      </c>
      <c r="N214" s="220">
        <v>1789</v>
      </c>
      <c r="O214" s="220">
        <v>137</v>
      </c>
      <c r="P214" s="220">
        <v>9906</v>
      </c>
      <c r="Q214" s="220">
        <v>455</v>
      </c>
      <c r="R214" s="220">
        <v>323</v>
      </c>
      <c r="S214" s="220" t="s">
        <v>412</v>
      </c>
      <c r="T214" s="220" t="s">
        <v>412</v>
      </c>
      <c r="U214" s="220" t="s">
        <v>188</v>
      </c>
      <c r="V214" s="220" t="s">
        <v>188</v>
      </c>
      <c r="W214" s="220" t="s">
        <v>412</v>
      </c>
      <c r="X214" s="221">
        <v>2042922</v>
      </c>
    </row>
    <row r="215" spans="1:25">
      <c r="B215" s="378"/>
      <c r="C215" s="380"/>
      <c r="D215" s="86"/>
      <c r="E215" s="86" t="s">
        <v>789</v>
      </c>
      <c r="F215" s="220">
        <v>13535</v>
      </c>
      <c r="G215" s="220">
        <v>96</v>
      </c>
      <c r="H215" s="220">
        <v>4030</v>
      </c>
      <c r="I215" s="220">
        <v>167</v>
      </c>
      <c r="J215" s="220">
        <v>1939</v>
      </c>
      <c r="K215" s="220" t="s">
        <v>188</v>
      </c>
      <c r="L215" s="220" t="s">
        <v>188</v>
      </c>
      <c r="M215" s="220" t="s">
        <v>188</v>
      </c>
      <c r="N215" s="220">
        <v>1837</v>
      </c>
      <c r="O215" s="220">
        <v>102</v>
      </c>
      <c r="P215" s="220">
        <v>7069</v>
      </c>
      <c r="Q215" s="220">
        <v>227</v>
      </c>
      <c r="R215" s="220">
        <v>7</v>
      </c>
      <c r="S215" s="220" t="s">
        <v>412</v>
      </c>
      <c r="T215" s="220" t="s">
        <v>412</v>
      </c>
      <c r="U215" s="220" t="s">
        <v>188</v>
      </c>
      <c r="V215" s="220" t="s">
        <v>188</v>
      </c>
      <c r="W215" s="220" t="s">
        <v>412</v>
      </c>
      <c r="X215" s="221">
        <v>1192094</v>
      </c>
    </row>
    <row r="216" spans="1:25">
      <c r="B216" s="378"/>
      <c r="C216" s="380"/>
      <c r="D216" s="86"/>
      <c r="E216" s="86" t="s">
        <v>788</v>
      </c>
      <c r="F216" s="220">
        <v>29334</v>
      </c>
      <c r="G216" s="220">
        <v>254</v>
      </c>
      <c r="H216" s="220">
        <v>5063</v>
      </c>
      <c r="I216" s="220">
        <v>208</v>
      </c>
      <c r="J216" s="220">
        <v>16477</v>
      </c>
      <c r="K216" s="220">
        <v>11862</v>
      </c>
      <c r="L216" s="220">
        <v>934</v>
      </c>
      <c r="M216" s="220">
        <v>1250</v>
      </c>
      <c r="N216" s="220">
        <v>2041</v>
      </c>
      <c r="O216" s="220">
        <v>390</v>
      </c>
      <c r="P216" s="220">
        <v>6869</v>
      </c>
      <c r="Q216" s="220">
        <v>342</v>
      </c>
      <c r="R216" s="220">
        <v>121</v>
      </c>
      <c r="S216" s="220" t="s">
        <v>412</v>
      </c>
      <c r="T216" s="220" t="s">
        <v>412</v>
      </c>
      <c r="U216" s="220" t="s">
        <v>188</v>
      </c>
      <c r="V216" s="220" t="s">
        <v>188</v>
      </c>
      <c r="W216" s="220" t="s">
        <v>412</v>
      </c>
      <c r="X216" s="221">
        <v>1662986</v>
      </c>
    </row>
    <row r="217" spans="1:25">
      <c r="B217" s="378"/>
      <c r="C217" s="380"/>
      <c r="D217" s="86"/>
      <c r="E217" s="86" t="s">
        <v>787</v>
      </c>
      <c r="F217" s="220">
        <v>100018</v>
      </c>
      <c r="G217" s="220">
        <v>327</v>
      </c>
      <c r="H217" s="220">
        <v>6747</v>
      </c>
      <c r="I217" s="220">
        <v>471</v>
      </c>
      <c r="J217" s="220">
        <v>21392</v>
      </c>
      <c r="K217" s="220">
        <v>15838</v>
      </c>
      <c r="L217" s="220">
        <v>1451</v>
      </c>
      <c r="M217" s="220">
        <v>1420</v>
      </c>
      <c r="N217" s="220">
        <v>2162</v>
      </c>
      <c r="O217" s="220">
        <v>521</v>
      </c>
      <c r="P217" s="220">
        <v>10330</v>
      </c>
      <c r="Q217" s="220">
        <v>395</v>
      </c>
      <c r="R217" s="220">
        <v>356</v>
      </c>
      <c r="S217" s="220" t="s">
        <v>412</v>
      </c>
      <c r="T217" s="220">
        <v>60000</v>
      </c>
      <c r="U217" s="220" t="s">
        <v>188</v>
      </c>
      <c r="V217" s="220" t="s">
        <v>412</v>
      </c>
      <c r="W217" s="220" t="s">
        <v>412</v>
      </c>
      <c r="X217" s="221">
        <v>2914510</v>
      </c>
    </row>
    <row r="218" spans="1:25">
      <c r="B218" s="378"/>
      <c r="C218" s="380"/>
      <c r="D218" s="86"/>
      <c r="E218" s="86" t="s">
        <v>786</v>
      </c>
      <c r="F218" s="220">
        <v>14052</v>
      </c>
      <c r="G218" s="220">
        <v>390</v>
      </c>
      <c r="H218" s="220">
        <v>4172</v>
      </c>
      <c r="I218" s="220">
        <v>218</v>
      </c>
      <c r="J218" s="220">
        <v>1827</v>
      </c>
      <c r="K218" s="220" t="s">
        <v>188</v>
      </c>
      <c r="L218" s="220" t="s">
        <v>188</v>
      </c>
      <c r="M218" s="220" t="s">
        <v>188</v>
      </c>
      <c r="N218" s="220">
        <v>1553</v>
      </c>
      <c r="O218" s="220">
        <v>274</v>
      </c>
      <c r="P218" s="220">
        <v>7150</v>
      </c>
      <c r="Q218" s="220">
        <v>246</v>
      </c>
      <c r="R218" s="220">
        <v>49</v>
      </c>
      <c r="S218" s="220" t="s">
        <v>412</v>
      </c>
      <c r="T218" s="220" t="s">
        <v>412</v>
      </c>
      <c r="U218" s="220" t="s">
        <v>188</v>
      </c>
      <c r="V218" s="220" t="s">
        <v>188</v>
      </c>
      <c r="W218" s="220" t="s">
        <v>412</v>
      </c>
      <c r="X218" s="221">
        <v>1621162</v>
      </c>
    </row>
    <row r="219" spans="1:25">
      <c r="B219" s="378"/>
      <c r="C219" s="380"/>
      <c r="D219" s="86"/>
      <c r="E219" s="86" t="s">
        <v>785</v>
      </c>
      <c r="F219" s="220">
        <v>17577</v>
      </c>
      <c r="G219" s="220">
        <v>492</v>
      </c>
      <c r="H219" s="220">
        <v>5421</v>
      </c>
      <c r="I219" s="220">
        <v>229</v>
      </c>
      <c r="J219" s="220">
        <v>2210</v>
      </c>
      <c r="K219" s="220" t="s">
        <v>188</v>
      </c>
      <c r="L219" s="220" t="s">
        <v>188</v>
      </c>
      <c r="M219" s="220" t="s">
        <v>188</v>
      </c>
      <c r="N219" s="220">
        <v>2067</v>
      </c>
      <c r="O219" s="220">
        <v>143</v>
      </c>
      <c r="P219" s="220">
        <v>8799</v>
      </c>
      <c r="Q219" s="220">
        <v>361</v>
      </c>
      <c r="R219" s="220">
        <v>65</v>
      </c>
      <c r="S219" s="220" t="s">
        <v>412</v>
      </c>
      <c r="T219" s="220" t="s">
        <v>412</v>
      </c>
      <c r="U219" s="220" t="s">
        <v>188</v>
      </c>
      <c r="V219" s="220" t="s">
        <v>188</v>
      </c>
      <c r="W219" s="220" t="s">
        <v>412</v>
      </c>
      <c r="X219" s="221">
        <v>1812007</v>
      </c>
    </row>
    <row r="220" spans="1:25">
      <c r="B220" s="378"/>
      <c r="C220" s="380"/>
      <c r="D220" s="86"/>
      <c r="E220" s="86" t="s">
        <v>784</v>
      </c>
      <c r="F220" s="220">
        <v>31065</v>
      </c>
      <c r="G220" s="220">
        <v>510</v>
      </c>
      <c r="H220" s="220">
        <v>5244</v>
      </c>
      <c r="I220" s="220">
        <v>117</v>
      </c>
      <c r="J220" s="220">
        <v>2167</v>
      </c>
      <c r="K220" s="220" t="s">
        <v>188</v>
      </c>
      <c r="L220" s="220" t="s">
        <v>188</v>
      </c>
      <c r="M220" s="220" t="s">
        <v>188</v>
      </c>
      <c r="N220" s="220">
        <v>2132</v>
      </c>
      <c r="O220" s="220">
        <v>35</v>
      </c>
      <c r="P220" s="220">
        <v>7739</v>
      </c>
      <c r="Q220" s="220">
        <v>288</v>
      </c>
      <c r="R220" s="220" t="s">
        <v>412</v>
      </c>
      <c r="S220" s="220">
        <v>15000</v>
      </c>
      <c r="T220" s="220" t="s">
        <v>412</v>
      </c>
      <c r="U220" s="220" t="s">
        <v>412</v>
      </c>
      <c r="V220" s="220" t="s">
        <v>188</v>
      </c>
      <c r="W220" s="220" t="s">
        <v>412</v>
      </c>
      <c r="X220" s="221">
        <v>1851876</v>
      </c>
    </row>
    <row r="221" spans="1:25">
      <c r="B221" s="378"/>
      <c r="C221" s="380"/>
      <c r="D221" s="86"/>
      <c r="E221" s="86" t="s">
        <v>783</v>
      </c>
      <c r="F221" s="220">
        <v>13684</v>
      </c>
      <c r="G221" s="220">
        <v>97</v>
      </c>
      <c r="H221" s="220">
        <v>4643</v>
      </c>
      <c r="I221" s="220">
        <v>39</v>
      </c>
      <c r="J221" s="220">
        <v>1670</v>
      </c>
      <c r="K221" s="220" t="s">
        <v>188</v>
      </c>
      <c r="L221" s="220" t="s">
        <v>188</v>
      </c>
      <c r="M221" s="220" t="s">
        <v>188</v>
      </c>
      <c r="N221" s="220">
        <v>1635</v>
      </c>
      <c r="O221" s="220">
        <v>35</v>
      </c>
      <c r="P221" s="220">
        <v>6976</v>
      </c>
      <c r="Q221" s="220">
        <v>259</v>
      </c>
      <c r="R221" s="220" t="s">
        <v>412</v>
      </c>
      <c r="S221" s="220" t="s">
        <v>412</v>
      </c>
      <c r="T221" s="220" t="s">
        <v>412</v>
      </c>
      <c r="U221" s="220" t="s">
        <v>188</v>
      </c>
      <c r="V221" s="220" t="s">
        <v>188</v>
      </c>
      <c r="W221" s="220" t="s">
        <v>412</v>
      </c>
      <c r="X221" s="221">
        <v>889107</v>
      </c>
    </row>
    <row r="222" spans="1:25">
      <c r="A222" s="217"/>
      <c r="B222" s="378"/>
      <c r="C222" s="380">
        <v>24</v>
      </c>
      <c r="D222" s="86">
        <v>2012</v>
      </c>
      <c r="E222" s="86" t="s">
        <v>794</v>
      </c>
      <c r="F222" s="220">
        <v>14264</v>
      </c>
      <c r="G222" s="220">
        <v>21</v>
      </c>
      <c r="H222" s="220">
        <v>5323</v>
      </c>
      <c r="I222" s="220">
        <v>27</v>
      </c>
      <c r="J222" s="220">
        <v>1235</v>
      </c>
      <c r="K222" s="220" t="s">
        <v>412</v>
      </c>
      <c r="L222" s="220" t="s">
        <v>188</v>
      </c>
      <c r="M222" s="220" t="s">
        <v>412</v>
      </c>
      <c r="N222" s="220">
        <v>1199</v>
      </c>
      <c r="O222" s="220">
        <v>36</v>
      </c>
      <c r="P222" s="220">
        <v>7420</v>
      </c>
      <c r="Q222" s="220">
        <v>238</v>
      </c>
      <c r="R222" s="220" t="s">
        <v>412</v>
      </c>
      <c r="S222" s="220" t="s">
        <v>412</v>
      </c>
      <c r="T222" s="220" t="s">
        <v>412</v>
      </c>
      <c r="U222" s="220" t="s">
        <v>412</v>
      </c>
      <c r="V222" s="220" t="s">
        <v>412</v>
      </c>
      <c r="W222" s="220" t="s">
        <v>412</v>
      </c>
      <c r="X222" s="221">
        <v>2838597</v>
      </c>
    </row>
    <row r="223" spans="1:25">
      <c r="A223" s="217"/>
      <c r="B223" s="378"/>
      <c r="C223" s="380"/>
      <c r="D223" s="86"/>
      <c r="E223" s="86" t="s">
        <v>793</v>
      </c>
      <c r="F223" s="220">
        <v>9706</v>
      </c>
      <c r="G223" s="220">
        <v>19</v>
      </c>
      <c r="H223" s="220">
        <v>2710</v>
      </c>
      <c r="I223" s="220">
        <v>32</v>
      </c>
      <c r="J223" s="220">
        <v>1211</v>
      </c>
      <c r="K223" s="220" t="s">
        <v>412</v>
      </c>
      <c r="L223" s="220" t="s">
        <v>188</v>
      </c>
      <c r="M223" s="220" t="s">
        <v>412</v>
      </c>
      <c r="N223" s="220">
        <v>1174</v>
      </c>
      <c r="O223" s="220">
        <v>37</v>
      </c>
      <c r="P223" s="220">
        <v>5559</v>
      </c>
      <c r="Q223" s="220">
        <v>175</v>
      </c>
      <c r="R223" s="220" t="s">
        <v>412</v>
      </c>
      <c r="S223" s="220" t="s">
        <v>412</v>
      </c>
      <c r="T223" s="220" t="s">
        <v>412</v>
      </c>
      <c r="U223" s="220" t="s">
        <v>188</v>
      </c>
      <c r="V223" s="220" t="s">
        <v>188</v>
      </c>
      <c r="W223" s="220" t="s">
        <v>412</v>
      </c>
      <c r="X223" s="221">
        <v>1304050</v>
      </c>
    </row>
    <row r="224" spans="1:25">
      <c r="A224" s="217"/>
      <c r="B224" s="378"/>
      <c r="C224" s="380"/>
      <c r="D224" s="86"/>
      <c r="E224" s="86" t="s">
        <v>792</v>
      </c>
      <c r="F224" s="220">
        <v>15702</v>
      </c>
      <c r="G224" s="220">
        <v>116</v>
      </c>
      <c r="H224" s="220">
        <v>6121</v>
      </c>
      <c r="I224" s="220">
        <v>203</v>
      </c>
      <c r="J224" s="220">
        <v>1600</v>
      </c>
      <c r="K224" s="220" t="s">
        <v>412</v>
      </c>
      <c r="L224" s="220" t="s">
        <v>188</v>
      </c>
      <c r="M224" s="220" t="s">
        <v>412</v>
      </c>
      <c r="N224" s="220">
        <v>1526</v>
      </c>
      <c r="O224" s="220">
        <v>74</v>
      </c>
      <c r="P224" s="220">
        <v>7170</v>
      </c>
      <c r="Q224" s="220">
        <v>492</v>
      </c>
      <c r="R224" s="220" t="s">
        <v>412</v>
      </c>
      <c r="S224" s="220" t="s">
        <v>412</v>
      </c>
      <c r="T224" s="220" t="s">
        <v>412</v>
      </c>
      <c r="U224" s="220" t="s">
        <v>188</v>
      </c>
      <c r="V224" s="220" t="s">
        <v>188</v>
      </c>
      <c r="W224" s="220" t="s">
        <v>412</v>
      </c>
      <c r="X224" s="221">
        <v>1729412</v>
      </c>
    </row>
    <row r="225" spans="1:24">
      <c r="A225" s="217"/>
      <c r="B225" s="378"/>
      <c r="C225" s="380"/>
      <c r="D225" s="86"/>
      <c r="E225" s="86" t="s">
        <v>791</v>
      </c>
      <c r="F225" s="220">
        <v>15368</v>
      </c>
      <c r="G225" s="220">
        <v>170</v>
      </c>
      <c r="H225" s="220">
        <v>5643</v>
      </c>
      <c r="I225" s="220">
        <v>141</v>
      </c>
      <c r="J225" s="220">
        <v>1575</v>
      </c>
      <c r="K225" s="220" t="s">
        <v>412</v>
      </c>
      <c r="L225" s="220" t="s">
        <v>188</v>
      </c>
      <c r="M225" s="220" t="s">
        <v>412</v>
      </c>
      <c r="N225" s="220">
        <v>1465</v>
      </c>
      <c r="O225" s="220">
        <v>110</v>
      </c>
      <c r="P225" s="220">
        <v>7405</v>
      </c>
      <c r="Q225" s="220">
        <v>349</v>
      </c>
      <c r="R225" s="220">
        <v>85</v>
      </c>
      <c r="S225" s="220" t="s">
        <v>412</v>
      </c>
      <c r="T225" s="220" t="s">
        <v>412</v>
      </c>
      <c r="U225" s="220" t="s">
        <v>188</v>
      </c>
      <c r="V225" s="220" t="s">
        <v>188</v>
      </c>
      <c r="W225" s="220" t="s">
        <v>412</v>
      </c>
      <c r="X225" s="221">
        <v>2370637</v>
      </c>
    </row>
    <row r="226" spans="1:24">
      <c r="A226" s="217"/>
      <c r="B226" s="378"/>
      <c r="C226" s="380"/>
      <c r="D226" s="86"/>
      <c r="E226" s="86" t="s">
        <v>790</v>
      </c>
      <c r="F226" s="220">
        <v>20244</v>
      </c>
      <c r="G226" s="220">
        <v>261</v>
      </c>
      <c r="H226" s="220">
        <v>8283</v>
      </c>
      <c r="I226" s="220">
        <v>343</v>
      </c>
      <c r="J226" s="220">
        <v>2259</v>
      </c>
      <c r="K226" s="220" t="s">
        <v>412</v>
      </c>
      <c r="L226" s="220" t="s">
        <v>188</v>
      </c>
      <c r="M226" s="220" t="s">
        <v>412</v>
      </c>
      <c r="N226" s="220">
        <v>2110</v>
      </c>
      <c r="O226" s="220">
        <v>149</v>
      </c>
      <c r="P226" s="220">
        <v>8469</v>
      </c>
      <c r="Q226" s="220">
        <v>292</v>
      </c>
      <c r="R226" s="220">
        <v>337</v>
      </c>
      <c r="S226" s="220" t="s">
        <v>412</v>
      </c>
      <c r="T226" s="220" t="s">
        <v>412</v>
      </c>
      <c r="U226" s="220" t="s">
        <v>188</v>
      </c>
      <c r="V226" s="220" t="s">
        <v>188</v>
      </c>
      <c r="W226" s="220" t="s">
        <v>412</v>
      </c>
      <c r="X226" s="221">
        <v>2541825</v>
      </c>
    </row>
    <row r="227" spans="1:24">
      <c r="A227" s="217"/>
      <c r="B227" s="378"/>
      <c r="C227" s="380"/>
      <c r="D227" s="86"/>
      <c r="E227" s="86" t="s">
        <v>789</v>
      </c>
      <c r="F227" s="220">
        <v>14968</v>
      </c>
      <c r="G227" s="220">
        <v>131</v>
      </c>
      <c r="H227" s="220">
        <v>6002</v>
      </c>
      <c r="I227" s="220">
        <v>155</v>
      </c>
      <c r="J227" s="220">
        <v>2248</v>
      </c>
      <c r="K227" s="220" t="s">
        <v>412</v>
      </c>
      <c r="L227" s="220" t="s">
        <v>188</v>
      </c>
      <c r="M227" s="220" t="s">
        <v>412</v>
      </c>
      <c r="N227" s="220">
        <v>2138</v>
      </c>
      <c r="O227" s="220">
        <v>110</v>
      </c>
      <c r="P227" s="220">
        <v>6143</v>
      </c>
      <c r="Q227" s="220">
        <v>263</v>
      </c>
      <c r="R227" s="220">
        <v>26</v>
      </c>
      <c r="S227" s="220" t="s">
        <v>412</v>
      </c>
      <c r="T227" s="220" t="s">
        <v>412</v>
      </c>
      <c r="U227" s="220" t="s">
        <v>188</v>
      </c>
      <c r="V227" s="220" t="s">
        <v>188</v>
      </c>
      <c r="W227" s="220" t="s">
        <v>412</v>
      </c>
      <c r="X227" s="221">
        <v>1694679</v>
      </c>
    </row>
    <row r="228" spans="1:24">
      <c r="A228" s="217"/>
      <c r="B228" s="378"/>
      <c r="C228" s="380"/>
      <c r="D228" s="86"/>
      <c r="E228" s="86" t="s">
        <v>788</v>
      </c>
      <c r="F228" s="220">
        <v>30471</v>
      </c>
      <c r="G228" s="220">
        <v>270</v>
      </c>
      <c r="H228" s="220">
        <v>5448</v>
      </c>
      <c r="I228" s="220">
        <v>283</v>
      </c>
      <c r="J228" s="220">
        <v>16984</v>
      </c>
      <c r="K228" s="220">
        <v>12802</v>
      </c>
      <c r="L228" s="220">
        <v>956</v>
      </c>
      <c r="M228" s="220">
        <v>985</v>
      </c>
      <c r="N228" s="220">
        <v>1817</v>
      </c>
      <c r="O228" s="220">
        <v>424</v>
      </c>
      <c r="P228" s="220">
        <v>7003</v>
      </c>
      <c r="Q228" s="220">
        <v>261</v>
      </c>
      <c r="R228" s="220">
        <v>222</v>
      </c>
      <c r="S228" s="220" t="s">
        <v>412</v>
      </c>
      <c r="T228" s="220" t="s">
        <v>412</v>
      </c>
      <c r="U228" s="220" t="s">
        <v>188</v>
      </c>
      <c r="V228" s="220" t="s">
        <v>188</v>
      </c>
      <c r="W228" s="220" t="s">
        <v>412</v>
      </c>
      <c r="X228" s="221">
        <v>2856923</v>
      </c>
    </row>
    <row r="229" spans="1:24">
      <c r="A229" s="217"/>
      <c r="B229" s="378"/>
      <c r="C229" s="380"/>
      <c r="D229" s="86"/>
      <c r="E229" s="86" t="s">
        <v>787</v>
      </c>
      <c r="F229" s="220">
        <v>101882</v>
      </c>
      <c r="G229" s="220">
        <v>464</v>
      </c>
      <c r="H229" s="220">
        <v>7831</v>
      </c>
      <c r="I229" s="220">
        <v>490</v>
      </c>
      <c r="J229" s="220">
        <v>22614</v>
      </c>
      <c r="K229" s="220">
        <v>16378</v>
      </c>
      <c r="L229" s="220">
        <v>1952</v>
      </c>
      <c r="M229" s="220">
        <v>1620</v>
      </c>
      <c r="N229" s="220">
        <v>2098</v>
      </c>
      <c r="O229" s="220">
        <v>566</v>
      </c>
      <c r="P229" s="220">
        <v>9935</v>
      </c>
      <c r="Q229" s="220">
        <v>272</v>
      </c>
      <c r="R229" s="220">
        <v>276</v>
      </c>
      <c r="S229" s="220" t="s">
        <v>412</v>
      </c>
      <c r="T229" s="220">
        <v>60000</v>
      </c>
      <c r="U229" s="220" t="s">
        <v>188</v>
      </c>
      <c r="V229" s="220" t="s">
        <v>188</v>
      </c>
      <c r="W229" s="220" t="s">
        <v>412</v>
      </c>
      <c r="X229" s="221">
        <v>4142125</v>
      </c>
    </row>
    <row r="230" spans="1:24">
      <c r="A230" s="273"/>
      <c r="B230" s="378"/>
      <c r="C230" s="380"/>
      <c r="D230" s="86"/>
      <c r="E230" s="86" t="s">
        <v>786</v>
      </c>
      <c r="F230" s="220">
        <v>22275</v>
      </c>
      <c r="G230" s="220">
        <v>510</v>
      </c>
      <c r="H230" s="220">
        <v>5517</v>
      </c>
      <c r="I230" s="220">
        <v>87</v>
      </c>
      <c r="J230" s="220">
        <v>1911</v>
      </c>
      <c r="K230" s="220" t="s">
        <v>412</v>
      </c>
      <c r="L230" s="220" t="s">
        <v>412</v>
      </c>
      <c r="M230" s="220" t="s">
        <v>412</v>
      </c>
      <c r="N230" s="220">
        <v>1613</v>
      </c>
      <c r="O230" s="220">
        <v>298</v>
      </c>
      <c r="P230" s="220">
        <v>6810</v>
      </c>
      <c r="Q230" s="220">
        <v>292</v>
      </c>
      <c r="R230" s="220">
        <v>148</v>
      </c>
      <c r="S230" s="220" t="s">
        <v>412</v>
      </c>
      <c r="T230" s="220" t="s">
        <v>412</v>
      </c>
      <c r="U230" s="220">
        <v>7000</v>
      </c>
      <c r="V230" s="220" t="s">
        <v>412</v>
      </c>
      <c r="W230" s="220" t="s">
        <v>412</v>
      </c>
      <c r="X230" s="221">
        <v>2415124</v>
      </c>
    </row>
    <row r="231" spans="1:24">
      <c r="A231" s="273"/>
      <c r="B231" s="378"/>
      <c r="C231" s="380"/>
      <c r="D231" s="86"/>
      <c r="E231" s="86" t="s">
        <v>785</v>
      </c>
      <c r="F231" s="220">
        <v>18366</v>
      </c>
      <c r="G231" s="220">
        <v>508</v>
      </c>
      <c r="H231" s="220">
        <v>5804</v>
      </c>
      <c r="I231" s="220">
        <v>100</v>
      </c>
      <c r="J231" s="220">
        <v>1980</v>
      </c>
      <c r="K231" s="220" t="s">
        <v>412</v>
      </c>
      <c r="L231" s="220" t="s">
        <v>412</v>
      </c>
      <c r="M231" s="220" t="s">
        <v>412</v>
      </c>
      <c r="N231" s="220">
        <v>1825</v>
      </c>
      <c r="O231" s="220">
        <v>155</v>
      </c>
      <c r="P231" s="220">
        <v>8395</v>
      </c>
      <c r="Q231" s="220">
        <v>356</v>
      </c>
      <c r="R231" s="220">
        <v>57</v>
      </c>
      <c r="S231" s="220" t="s">
        <v>412</v>
      </c>
      <c r="T231" s="220" t="s">
        <v>412</v>
      </c>
      <c r="U231" s="220" t="s">
        <v>412</v>
      </c>
      <c r="V231" s="220">
        <v>1166</v>
      </c>
      <c r="W231" s="220" t="s">
        <v>412</v>
      </c>
      <c r="X231" s="221">
        <v>3175446</v>
      </c>
    </row>
    <row r="232" spans="1:24">
      <c r="A232" s="217"/>
      <c r="B232" s="378"/>
      <c r="C232" s="380"/>
      <c r="D232" s="86"/>
      <c r="E232" s="86" t="s">
        <v>784</v>
      </c>
      <c r="F232" s="220">
        <v>31378</v>
      </c>
      <c r="G232" s="220">
        <v>495</v>
      </c>
      <c r="H232" s="220">
        <v>4980</v>
      </c>
      <c r="I232" s="220">
        <v>165</v>
      </c>
      <c r="J232" s="220">
        <v>2444</v>
      </c>
      <c r="K232" s="220" t="s">
        <v>412</v>
      </c>
      <c r="L232" s="220" t="s">
        <v>412</v>
      </c>
      <c r="M232" s="220" t="s">
        <v>412</v>
      </c>
      <c r="N232" s="220">
        <v>2406</v>
      </c>
      <c r="O232" s="220">
        <v>38</v>
      </c>
      <c r="P232" s="220">
        <v>7918</v>
      </c>
      <c r="Q232" s="220">
        <v>327</v>
      </c>
      <c r="R232" s="220">
        <v>49</v>
      </c>
      <c r="S232" s="220">
        <v>15000</v>
      </c>
      <c r="T232" s="220" t="s">
        <v>412</v>
      </c>
      <c r="U232" s="220" t="s">
        <v>188</v>
      </c>
      <c r="V232" s="220" t="s">
        <v>188</v>
      </c>
      <c r="W232" s="220" t="s">
        <v>412</v>
      </c>
      <c r="X232" s="221">
        <v>2766944</v>
      </c>
    </row>
    <row r="233" spans="1:24">
      <c r="A233" s="217"/>
      <c r="B233" s="378"/>
      <c r="C233" s="380"/>
      <c r="D233" s="86"/>
      <c r="E233" s="86" t="s">
        <v>783</v>
      </c>
      <c r="F233" s="220">
        <v>12638</v>
      </c>
      <c r="G233" s="220">
        <v>56</v>
      </c>
      <c r="H233" s="220">
        <v>3714</v>
      </c>
      <c r="I233" s="220">
        <v>17</v>
      </c>
      <c r="J233" s="220">
        <v>1687</v>
      </c>
      <c r="K233" s="220" t="s">
        <v>412</v>
      </c>
      <c r="L233" s="220" t="s">
        <v>412</v>
      </c>
      <c r="M233" s="220" t="s">
        <v>412</v>
      </c>
      <c r="N233" s="220">
        <v>1649</v>
      </c>
      <c r="O233" s="220">
        <v>38</v>
      </c>
      <c r="P233" s="220">
        <v>6997</v>
      </c>
      <c r="Q233" s="220">
        <v>167</v>
      </c>
      <c r="R233" s="220" t="s">
        <v>412</v>
      </c>
      <c r="S233" s="220" t="s">
        <v>412</v>
      </c>
      <c r="T233" s="220" t="s">
        <v>412</v>
      </c>
      <c r="U233" s="220" t="s">
        <v>188</v>
      </c>
      <c r="V233" s="220" t="s">
        <v>188</v>
      </c>
      <c r="W233" s="220" t="s">
        <v>412</v>
      </c>
      <c r="X233" s="221">
        <v>1326040</v>
      </c>
    </row>
    <row r="234" spans="1:24">
      <c r="B234" s="378"/>
      <c r="C234" s="380">
        <v>25</v>
      </c>
      <c r="D234" s="86">
        <v>2013</v>
      </c>
      <c r="E234" s="86" t="s">
        <v>794</v>
      </c>
      <c r="F234" s="220">
        <v>14517</v>
      </c>
      <c r="G234" s="220">
        <v>21</v>
      </c>
      <c r="H234" s="220">
        <v>5024</v>
      </c>
      <c r="I234" s="220">
        <v>32</v>
      </c>
      <c r="J234" s="220">
        <v>1472</v>
      </c>
      <c r="K234" s="220" t="s">
        <v>412</v>
      </c>
      <c r="L234" s="220" t="s">
        <v>412</v>
      </c>
      <c r="M234" s="220" t="s">
        <v>412</v>
      </c>
      <c r="N234" s="220">
        <v>1435</v>
      </c>
      <c r="O234" s="220">
        <v>37</v>
      </c>
      <c r="P234" s="220">
        <v>7816</v>
      </c>
      <c r="Q234" s="220">
        <v>152</v>
      </c>
      <c r="R234" s="220" t="s">
        <v>412</v>
      </c>
      <c r="S234" s="220" t="s">
        <v>412</v>
      </c>
      <c r="T234" s="270">
        <v>0</v>
      </c>
      <c r="U234" s="220" t="s">
        <v>188</v>
      </c>
      <c r="V234" s="272">
        <v>0</v>
      </c>
      <c r="W234" s="220" t="s">
        <v>412</v>
      </c>
      <c r="X234" s="221">
        <v>2862627</v>
      </c>
    </row>
    <row r="235" spans="1:24">
      <c r="B235" s="378"/>
      <c r="C235" s="380"/>
      <c r="D235" s="86"/>
      <c r="E235" s="86" t="s">
        <v>793</v>
      </c>
      <c r="F235" s="220">
        <v>12207</v>
      </c>
      <c r="G235" s="220">
        <v>19</v>
      </c>
      <c r="H235" s="220">
        <v>4491</v>
      </c>
      <c r="I235" s="220">
        <v>26</v>
      </c>
      <c r="J235" s="220">
        <v>1252</v>
      </c>
      <c r="K235" s="220" t="s">
        <v>412</v>
      </c>
      <c r="L235" s="220" t="s">
        <v>412</v>
      </c>
      <c r="M235" s="220" t="s">
        <v>412</v>
      </c>
      <c r="N235" s="220">
        <v>1214</v>
      </c>
      <c r="O235" s="220">
        <v>38</v>
      </c>
      <c r="P235" s="220">
        <v>6264</v>
      </c>
      <c r="Q235" s="220">
        <v>155</v>
      </c>
      <c r="R235" s="220" t="s">
        <v>412</v>
      </c>
      <c r="S235" s="220" t="s">
        <v>412</v>
      </c>
      <c r="T235" s="270">
        <v>0</v>
      </c>
      <c r="U235" s="220" t="s">
        <v>188</v>
      </c>
      <c r="V235" s="272">
        <v>0</v>
      </c>
      <c r="W235" s="220" t="s">
        <v>412</v>
      </c>
      <c r="X235" s="221">
        <v>1458537</v>
      </c>
    </row>
    <row r="236" spans="1:24">
      <c r="B236" s="378"/>
      <c r="C236" s="380"/>
      <c r="D236" s="86"/>
      <c r="E236" s="86" t="s">
        <v>792</v>
      </c>
      <c r="F236" s="220">
        <v>15709</v>
      </c>
      <c r="G236" s="220">
        <v>116</v>
      </c>
      <c r="H236" s="220">
        <v>5700</v>
      </c>
      <c r="I236" s="220">
        <v>178</v>
      </c>
      <c r="J236" s="220">
        <v>1927</v>
      </c>
      <c r="K236" s="220" t="s">
        <v>412</v>
      </c>
      <c r="L236" s="220" t="s">
        <v>412</v>
      </c>
      <c r="M236" s="220" t="s">
        <v>412</v>
      </c>
      <c r="N236" s="220">
        <v>1850</v>
      </c>
      <c r="O236" s="220">
        <v>77</v>
      </c>
      <c r="P236" s="220">
        <v>7315</v>
      </c>
      <c r="Q236" s="220">
        <v>473</v>
      </c>
      <c r="R236" s="220" t="s">
        <v>412</v>
      </c>
      <c r="S236" s="220" t="s">
        <v>412</v>
      </c>
      <c r="T236" s="270">
        <v>0</v>
      </c>
      <c r="U236" s="220" t="s">
        <v>188</v>
      </c>
      <c r="V236" s="272">
        <v>0</v>
      </c>
      <c r="W236" s="220" t="s">
        <v>412</v>
      </c>
      <c r="X236" s="221">
        <v>1921710</v>
      </c>
    </row>
    <row r="237" spans="1:24">
      <c r="B237" s="378"/>
      <c r="C237" s="380"/>
      <c r="D237" s="86"/>
      <c r="E237" s="86" t="s">
        <v>791</v>
      </c>
      <c r="F237" s="220">
        <v>14505</v>
      </c>
      <c r="G237" s="220">
        <v>135</v>
      </c>
      <c r="H237" s="220">
        <v>4867</v>
      </c>
      <c r="I237" s="220">
        <v>108</v>
      </c>
      <c r="J237" s="220">
        <v>1598</v>
      </c>
      <c r="K237" s="220" t="s">
        <v>412</v>
      </c>
      <c r="L237" s="220" t="s">
        <v>412</v>
      </c>
      <c r="M237" s="220" t="s">
        <v>412</v>
      </c>
      <c r="N237" s="220">
        <v>1484</v>
      </c>
      <c r="O237" s="220">
        <v>114</v>
      </c>
      <c r="P237" s="220">
        <v>7406</v>
      </c>
      <c r="Q237" s="220">
        <v>270</v>
      </c>
      <c r="R237" s="220">
        <v>121</v>
      </c>
      <c r="S237" s="220" t="s">
        <v>412</v>
      </c>
      <c r="T237" s="270">
        <v>0</v>
      </c>
      <c r="U237" s="220" t="s">
        <v>188</v>
      </c>
      <c r="V237" s="272">
        <v>0</v>
      </c>
      <c r="W237" s="220" t="s">
        <v>412</v>
      </c>
      <c r="X237" s="221">
        <v>2776161</v>
      </c>
    </row>
    <row r="238" spans="1:24">
      <c r="B238" s="378"/>
      <c r="C238" s="380"/>
      <c r="D238" s="86"/>
      <c r="E238" s="86" t="s">
        <v>790</v>
      </c>
      <c r="F238" s="220">
        <v>19561</v>
      </c>
      <c r="G238" s="220">
        <v>233</v>
      </c>
      <c r="H238" s="220">
        <v>7334</v>
      </c>
      <c r="I238" s="220">
        <v>439</v>
      </c>
      <c r="J238" s="220">
        <v>1771</v>
      </c>
      <c r="K238" s="220" t="s">
        <v>412</v>
      </c>
      <c r="L238" s="220" t="s">
        <v>412</v>
      </c>
      <c r="M238" s="220" t="s">
        <v>412</v>
      </c>
      <c r="N238" s="220">
        <v>1616</v>
      </c>
      <c r="O238" s="220">
        <v>155</v>
      </c>
      <c r="P238" s="220">
        <v>9036</v>
      </c>
      <c r="Q238" s="220">
        <v>409</v>
      </c>
      <c r="R238" s="220">
        <v>339</v>
      </c>
      <c r="S238" s="220" t="s">
        <v>412</v>
      </c>
      <c r="T238" s="270">
        <v>0</v>
      </c>
      <c r="U238" s="220" t="s">
        <v>188</v>
      </c>
      <c r="V238" s="272">
        <v>0</v>
      </c>
      <c r="W238" s="220" t="s">
        <v>412</v>
      </c>
      <c r="X238" s="221">
        <v>3682882</v>
      </c>
    </row>
    <row r="239" spans="1:24">
      <c r="B239" s="378"/>
      <c r="C239" s="380"/>
      <c r="D239" s="86"/>
      <c r="E239" s="86" t="s">
        <v>789</v>
      </c>
      <c r="F239" s="220">
        <v>14700</v>
      </c>
      <c r="G239" s="220">
        <v>120</v>
      </c>
      <c r="H239" s="220">
        <v>5858</v>
      </c>
      <c r="I239" s="220">
        <v>106</v>
      </c>
      <c r="J239" s="220">
        <v>1633</v>
      </c>
      <c r="K239" s="220" t="s">
        <v>412</v>
      </c>
      <c r="L239" s="220" t="s">
        <v>412</v>
      </c>
      <c r="M239" s="220" t="s">
        <v>412</v>
      </c>
      <c r="N239" s="220">
        <v>1519</v>
      </c>
      <c r="O239" s="220">
        <v>114</v>
      </c>
      <c r="P239" s="220">
        <v>6682</v>
      </c>
      <c r="Q239" s="220">
        <v>253</v>
      </c>
      <c r="R239" s="220">
        <v>48</v>
      </c>
      <c r="S239" s="220" t="s">
        <v>412</v>
      </c>
      <c r="T239" s="270">
        <v>0</v>
      </c>
      <c r="U239" s="220" t="s">
        <v>188</v>
      </c>
      <c r="V239" s="272">
        <v>0</v>
      </c>
      <c r="W239" s="220" t="s">
        <v>412</v>
      </c>
      <c r="X239" s="221">
        <v>2669233</v>
      </c>
    </row>
    <row r="240" spans="1:24">
      <c r="B240" s="378"/>
      <c r="C240" s="380"/>
      <c r="D240" s="86"/>
      <c r="E240" s="86" t="s">
        <v>788</v>
      </c>
      <c r="F240" s="220">
        <v>25345</v>
      </c>
      <c r="G240" s="220">
        <v>281</v>
      </c>
      <c r="H240" s="220">
        <v>6453</v>
      </c>
      <c r="I240" s="220">
        <v>136</v>
      </c>
      <c r="J240" s="220">
        <v>11129</v>
      </c>
      <c r="K240" s="220">
        <v>6992</v>
      </c>
      <c r="L240" s="220">
        <v>874</v>
      </c>
      <c r="M240" s="220">
        <v>597</v>
      </c>
      <c r="N240" s="220">
        <v>2226</v>
      </c>
      <c r="O240" s="220">
        <v>440</v>
      </c>
      <c r="P240" s="220">
        <v>6989</v>
      </c>
      <c r="Q240" s="220">
        <v>235</v>
      </c>
      <c r="R240" s="220">
        <v>122</v>
      </c>
      <c r="S240" s="220" t="s">
        <v>412</v>
      </c>
      <c r="T240" s="270">
        <v>0</v>
      </c>
      <c r="U240" s="220" t="s">
        <v>188</v>
      </c>
      <c r="V240" s="272">
        <v>0</v>
      </c>
      <c r="W240" s="220" t="s">
        <v>412</v>
      </c>
      <c r="X240" s="221">
        <v>3053843</v>
      </c>
    </row>
    <row r="241" spans="2:24">
      <c r="B241" s="378"/>
      <c r="C241" s="380"/>
      <c r="D241" s="86"/>
      <c r="E241" s="86" t="s">
        <v>787</v>
      </c>
      <c r="F241" s="220">
        <v>105976</v>
      </c>
      <c r="G241" s="220">
        <v>452</v>
      </c>
      <c r="H241" s="220">
        <v>7412</v>
      </c>
      <c r="I241" s="220">
        <v>634</v>
      </c>
      <c r="J241" s="220">
        <v>28037</v>
      </c>
      <c r="K241" s="220">
        <v>20714</v>
      </c>
      <c r="L241" s="220">
        <v>2005</v>
      </c>
      <c r="M241" s="220">
        <v>2493</v>
      </c>
      <c r="N241" s="220">
        <v>2237</v>
      </c>
      <c r="O241" s="220">
        <v>588</v>
      </c>
      <c r="P241" s="220">
        <v>8529</v>
      </c>
      <c r="Q241" s="220">
        <v>239</v>
      </c>
      <c r="R241" s="220">
        <v>317</v>
      </c>
      <c r="S241" s="220" t="s">
        <v>412</v>
      </c>
      <c r="T241" s="220">
        <v>60000</v>
      </c>
      <c r="U241" s="220" t="s">
        <v>188</v>
      </c>
      <c r="V241" s="220">
        <v>356</v>
      </c>
      <c r="W241" s="220" t="s">
        <v>412</v>
      </c>
      <c r="X241" s="221">
        <v>5227238</v>
      </c>
    </row>
    <row r="242" spans="2:24">
      <c r="B242" s="378"/>
      <c r="C242" s="380"/>
      <c r="D242" s="86"/>
      <c r="E242" s="86" t="s">
        <v>786</v>
      </c>
      <c r="F242" s="220">
        <v>14826</v>
      </c>
      <c r="G242" s="220" t="s">
        <v>412</v>
      </c>
      <c r="H242" s="220">
        <v>6117</v>
      </c>
      <c r="I242" s="220">
        <v>309</v>
      </c>
      <c r="J242" s="220">
        <v>2296</v>
      </c>
      <c r="K242" s="220" t="s">
        <v>412</v>
      </c>
      <c r="L242" s="220" t="s">
        <v>412</v>
      </c>
      <c r="M242" s="220" t="s">
        <v>412</v>
      </c>
      <c r="N242" s="220">
        <v>1987</v>
      </c>
      <c r="O242" s="220">
        <v>309</v>
      </c>
      <c r="P242" s="220">
        <v>5258</v>
      </c>
      <c r="Q242" s="220">
        <v>280</v>
      </c>
      <c r="R242" s="220">
        <v>249</v>
      </c>
      <c r="S242" s="220" t="s">
        <v>412</v>
      </c>
      <c r="T242" s="270">
        <v>0</v>
      </c>
      <c r="U242" s="220" t="s">
        <v>188</v>
      </c>
      <c r="V242" s="220">
        <v>317</v>
      </c>
      <c r="W242" s="220" t="s">
        <v>412</v>
      </c>
      <c r="X242" s="221">
        <v>3345936</v>
      </c>
    </row>
    <row r="243" spans="2:24">
      <c r="B243" s="378"/>
      <c r="C243" s="380"/>
      <c r="D243" s="86"/>
      <c r="E243" s="86" t="s">
        <v>785</v>
      </c>
      <c r="F243" s="220">
        <v>15122</v>
      </c>
      <c r="G243" s="220" t="s">
        <v>412</v>
      </c>
      <c r="H243" s="220">
        <v>4917</v>
      </c>
      <c r="I243" s="220">
        <v>105</v>
      </c>
      <c r="J243" s="220">
        <v>2385</v>
      </c>
      <c r="K243" s="220" t="s">
        <v>412</v>
      </c>
      <c r="L243" s="220" t="s">
        <v>412</v>
      </c>
      <c r="M243" s="220" t="s">
        <v>412</v>
      </c>
      <c r="N243" s="220">
        <v>2224</v>
      </c>
      <c r="O243" s="220">
        <v>161</v>
      </c>
      <c r="P243" s="220">
        <v>7469</v>
      </c>
      <c r="Q243" s="220">
        <v>152</v>
      </c>
      <c r="R243" s="220">
        <v>94</v>
      </c>
      <c r="S243" s="220" t="s">
        <v>412</v>
      </c>
      <c r="T243" s="270">
        <v>0</v>
      </c>
      <c r="U243" s="220" t="s">
        <v>188</v>
      </c>
      <c r="V243" s="272">
        <v>0</v>
      </c>
      <c r="W243" s="220" t="s">
        <v>412</v>
      </c>
      <c r="X243" s="221">
        <v>4012282</v>
      </c>
    </row>
    <row r="244" spans="2:24">
      <c r="B244" s="378"/>
      <c r="C244" s="380"/>
      <c r="D244" s="86"/>
      <c r="E244" s="86" t="s">
        <v>784</v>
      </c>
      <c r="F244" s="220">
        <v>28742</v>
      </c>
      <c r="G244" s="220" t="s">
        <v>412</v>
      </c>
      <c r="H244" s="220">
        <v>5499</v>
      </c>
      <c r="I244" s="220">
        <v>87</v>
      </c>
      <c r="J244" s="220">
        <v>2453</v>
      </c>
      <c r="K244" s="220" t="s">
        <v>412</v>
      </c>
      <c r="L244" s="220" t="s">
        <v>412</v>
      </c>
      <c r="M244" s="220" t="s">
        <v>412</v>
      </c>
      <c r="N244" s="220">
        <v>2414</v>
      </c>
      <c r="O244" s="220">
        <v>39</v>
      </c>
      <c r="P244" s="220">
        <v>7796</v>
      </c>
      <c r="Q244" s="220">
        <v>407</v>
      </c>
      <c r="R244" s="220" t="s">
        <v>412</v>
      </c>
      <c r="S244" s="220">
        <v>12500</v>
      </c>
      <c r="T244" s="270">
        <v>0</v>
      </c>
      <c r="U244" s="220" t="s">
        <v>188</v>
      </c>
      <c r="V244" s="272">
        <v>0</v>
      </c>
      <c r="W244" s="220" t="s">
        <v>412</v>
      </c>
      <c r="X244" s="221">
        <v>3634720</v>
      </c>
    </row>
    <row r="245" spans="2:24">
      <c r="B245" s="378"/>
      <c r="C245" s="380"/>
      <c r="D245" s="86"/>
      <c r="E245" s="86" t="s">
        <v>783</v>
      </c>
      <c r="F245" s="220">
        <v>14261</v>
      </c>
      <c r="G245" s="220" t="s">
        <v>412</v>
      </c>
      <c r="H245" s="220">
        <v>4878</v>
      </c>
      <c r="I245" s="220">
        <v>49</v>
      </c>
      <c r="J245" s="220">
        <v>1744</v>
      </c>
      <c r="K245" s="220" t="s">
        <v>412</v>
      </c>
      <c r="L245" s="220" t="s">
        <v>412</v>
      </c>
      <c r="M245" s="220" t="s">
        <v>412</v>
      </c>
      <c r="N245" s="220">
        <v>1705</v>
      </c>
      <c r="O245" s="220">
        <v>39</v>
      </c>
      <c r="P245" s="220">
        <v>7394</v>
      </c>
      <c r="Q245" s="220">
        <v>119</v>
      </c>
      <c r="R245" s="220" t="s">
        <v>412</v>
      </c>
      <c r="S245" s="220" t="s">
        <v>412</v>
      </c>
      <c r="T245" s="220" t="s">
        <v>412</v>
      </c>
      <c r="U245" s="220" t="s">
        <v>188</v>
      </c>
      <c r="V245" s="220">
        <v>77</v>
      </c>
      <c r="W245" s="220" t="s">
        <v>412</v>
      </c>
      <c r="X245" s="220">
        <v>2148484</v>
      </c>
    </row>
    <row r="246" spans="2:24">
      <c r="B246" s="378" t="s">
        <v>87</v>
      </c>
      <c r="C246" s="380">
        <v>26</v>
      </c>
      <c r="D246" s="86">
        <v>2014</v>
      </c>
      <c r="E246" s="86" t="s">
        <v>794</v>
      </c>
      <c r="F246" s="220">
        <v>14411</v>
      </c>
      <c r="G246" s="220" t="s">
        <v>412</v>
      </c>
      <c r="H246" s="220">
        <v>6037</v>
      </c>
      <c r="I246" s="220">
        <v>31</v>
      </c>
      <c r="J246" s="220">
        <v>1729</v>
      </c>
      <c r="K246" s="220" t="s">
        <v>412</v>
      </c>
      <c r="L246" s="220" t="s">
        <v>412</v>
      </c>
      <c r="M246" s="220" t="s">
        <v>412</v>
      </c>
      <c r="N246" s="220">
        <v>1691</v>
      </c>
      <c r="O246" s="220">
        <v>38</v>
      </c>
      <c r="P246" s="220">
        <v>6433</v>
      </c>
      <c r="Q246" s="220">
        <v>181</v>
      </c>
      <c r="R246" s="220" t="s">
        <v>412</v>
      </c>
      <c r="S246" s="220" t="s">
        <v>412</v>
      </c>
      <c r="T246" s="220" t="s">
        <v>412</v>
      </c>
      <c r="U246" s="220"/>
      <c r="V246" s="272" t="s">
        <v>412</v>
      </c>
      <c r="W246" s="220" t="s">
        <v>412</v>
      </c>
      <c r="X246" s="221">
        <v>3427129</v>
      </c>
    </row>
    <row r="247" spans="2:24">
      <c r="B247" s="378"/>
      <c r="C247" s="380"/>
      <c r="D247" s="86"/>
      <c r="E247" s="86" t="s">
        <v>793</v>
      </c>
      <c r="F247" s="220">
        <v>12946</v>
      </c>
      <c r="G247" s="220" t="s">
        <v>412</v>
      </c>
      <c r="H247" s="220">
        <v>5844</v>
      </c>
      <c r="I247" s="220">
        <v>62</v>
      </c>
      <c r="J247" s="220">
        <v>1638</v>
      </c>
      <c r="K247" s="220" t="s">
        <v>412</v>
      </c>
      <c r="L247" s="220" t="s">
        <v>412</v>
      </c>
      <c r="M247" s="220" t="s">
        <v>412</v>
      </c>
      <c r="N247" s="220">
        <v>1599</v>
      </c>
      <c r="O247" s="220">
        <v>39</v>
      </c>
      <c r="P247" s="220">
        <v>5129</v>
      </c>
      <c r="Q247" s="220">
        <v>273</v>
      </c>
      <c r="R247" s="220" t="s">
        <v>412</v>
      </c>
      <c r="S247" s="220" t="s">
        <v>412</v>
      </c>
      <c r="T247" s="220" t="s">
        <v>412</v>
      </c>
      <c r="U247" s="220"/>
      <c r="V247" s="272" t="s">
        <v>412</v>
      </c>
      <c r="W247" s="220" t="s">
        <v>412</v>
      </c>
      <c r="X247" s="221">
        <v>1678847</v>
      </c>
    </row>
    <row r="248" spans="2:24">
      <c r="B248" s="378"/>
      <c r="C248" s="380"/>
      <c r="D248" s="86"/>
      <c r="E248" s="86" t="s">
        <v>792</v>
      </c>
      <c r="F248" s="220">
        <v>15346</v>
      </c>
      <c r="G248" s="220" t="s">
        <v>412</v>
      </c>
      <c r="H248" s="220">
        <v>6162</v>
      </c>
      <c r="I248" s="220">
        <v>177</v>
      </c>
      <c r="J248" s="220">
        <v>1722</v>
      </c>
      <c r="K248" s="220" t="s">
        <v>412</v>
      </c>
      <c r="L248" s="220" t="s">
        <v>412</v>
      </c>
      <c r="M248" s="220" t="s">
        <v>412</v>
      </c>
      <c r="N248" s="220">
        <v>1642</v>
      </c>
      <c r="O248" s="220">
        <v>80</v>
      </c>
      <c r="P248" s="220">
        <v>6755</v>
      </c>
      <c r="Q248" s="220">
        <v>530</v>
      </c>
      <c r="R248" s="220" t="s">
        <v>412</v>
      </c>
      <c r="S248" s="220" t="s">
        <v>412</v>
      </c>
      <c r="T248" s="220" t="s">
        <v>412</v>
      </c>
      <c r="U248" s="220"/>
      <c r="V248" s="272" t="s">
        <v>412</v>
      </c>
      <c r="W248" s="220" t="s">
        <v>412</v>
      </c>
      <c r="X248" s="221">
        <v>2456963</v>
      </c>
    </row>
    <row r="249" spans="2:24">
      <c r="B249" s="378"/>
      <c r="C249" s="380"/>
      <c r="D249" s="86"/>
      <c r="E249" s="86" t="s">
        <v>791</v>
      </c>
      <c r="F249" s="220">
        <v>11643</v>
      </c>
      <c r="G249" s="220" t="s">
        <v>412</v>
      </c>
      <c r="H249" s="220">
        <v>4884</v>
      </c>
      <c r="I249" s="220">
        <v>74</v>
      </c>
      <c r="J249" s="220">
        <v>1582</v>
      </c>
      <c r="K249" s="220" t="s">
        <v>412</v>
      </c>
      <c r="L249" s="220" t="s">
        <v>412</v>
      </c>
      <c r="M249" s="220" t="s">
        <v>412</v>
      </c>
      <c r="N249" s="220">
        <v>1464</v>
      </c>
      <c r="O249" s="220">
        <v>118</v>
      </c>
      <c r="P249" s="220">
        <v>4728</v>
      </c>
      <c r="Q249" s="220">
        <v>248</v>
      </c>
      <c r="R249" s="220">
        <v>127</v>
      </c>
      <c r="S249" s="220" t="s">
        <v>412</v>
      </c>
      <c r="T249" s="220" t="s">
        <v>412</v>
      </c>
      <c r="U249" s="220"/>
      <c r="V249" s="272" t="s">
        <v>412</v>
      </c>
      <c r="W249" s="220" t="s">
        <v>412</v>
      </c>
      <c r="X249" s="221">
        <v>2850495</v>
      </c>
    </row>
    <row r="250" spans="2:24">
      <c r="B250" s="378"/>
      <c r="C250" s="380"/>
      <c r="D250" s="86"/>
      <c r="E250" s="86" t="s">
        <v>790</v>
      </c>
      <c r="F250" s="220">
        <v>16793</v>
      </c>
      <c r="G250" s="220" t="s">
        <v>412</v>
      </c>
      <c r="H250" s="220">
        <v>7657</v>
      </c>
      <c r="I250" s="220">
        <v>477</v>
      </c>
      <c r="J250" s="220">
        <v>1776</v>
      </c>
      <c r="K250" s="220" t="s">
        <v>412</v>
      </c>
      <c r="L250" s="220" t="s">
        <v>412</v>
      </c>
      <c r="M250" s="220" t="s">
        <v>412</v>
      </c>
      <c r="N250" s="220">
        <v>1616</v>
      </c>
      <c r="O250" s="220">
        <v>160</v>
      </c>
      <c r="P250" s="220">
        <v>5938</v>
      </c>
      <c r="Q250" s="220">
        <v>380</v>
      </c>
      <c r="R250" s="220">
        <v>565</v>
      </c>
      <c r="S250" s="220" t="s">
        <v>412</v>
      </c>
      <c r="T250" s="220" t="s">
        <v>412</v>
      </c>
      <c r="U250" s="220"/>
      <c r="V250" s="272" t="s">
        <v>412</v>
      </c>
      <c r="W250" s="220" t="s">
        <v>412</v>
      </c>
      <c r="X250" s="221">
        <v>3372913</v>
      </c>
    </row>
    <row r="251" spans="2:24">
      <c r="B251" s="378"/>
      <c r="C251" s="380"/>
      <c r="D251" s="86"/>
      <c r="E251" s="86" t="s">
        <v>789</v>
      </c>
      <c r="F251" s="220">
        <v>12445</v>
      </c>
      <c r="G251" s="220" t="s">
        <v>412</v>
      </c>
      <c r="H251" s="220">
        <v>6026</v>
      </c>
      <c r="I251" s="220">
        <v>200</v>
      </c>
      <c r="J251" s="220">
        <v>2142</v>
      </c>
      <c r="K251" s="220" t="s">
        <v>412</v>
      </c>
      <c r="L251" s="220" t="s">
        <v>412</v>
      </c>
      <c r="M251" s="220" t="s">
        <v>412</v>
      </c>
      <c r="N251" s="220">
        <v>2024</v>
      </c>
      <c r="O251" s="220">
        <v>118</v>
      </c>
      <c r="P251" s="220">
        <v>3779</v>
      </c>
      <c r="Q251" s="220">
        <v>243</v>
      </c>
      <c r="R251" s="220">
        <v>55</v>
      </c>
      <c r="S251" s="220" t="s">
        <v>412</v>
      </c>
      <c r="T251" s="220" t="s">
        <v>412</v>
      </c>
      <c r="U251" s="220"/>
      <c r="V251" s="272" t="s">
        <v>412</v>
      </c>
      <c r="W251" s="220" t="s">
        <v>412</v>
      </c>
      <c r="X251" s="221">
        <v>2233874</v>
      </c>
    </row>
    <row r="252" spans="2:24">
      <c r="B252" s="378"/>
      <c r="C252" s="380"/>
      <c r="D252" s="86"/>
      <c r="E252" s="86" t="s">
        <v>788</v>
      </c>
      <c r="F252" s="220">
        <v>25881</v>
      </c>
      <c r="G252" s="220" t="s">
        <v>412</v>
      </c>
      <c r="H252" s="220">
        <v>5514</v>
      </c>
      <c r="I252" s="220">
        <v>183</v>
      </c>
      <c r="J252" s="220">
        <v>15174</v>
      </c>
      <c r="K252" s="220">
        <v>10819</v>
      </c>
      <c r="L252" s="220">
        <v>959</v>
      </c>
      <c r="M252" s="220">
        <v>944</v>
      </c>
      <c r="N252" s="220">
        <v>1996</v>
      </c>
      <c r="O252" s="220">
        <v>456</v>
      </c>
      <c r="P252" s="220">
        <v>4333</v>
      </c>
      <c r="Q252" s="220">
        <v>322</v>
      </c>
      <c r="R252" s="220">
        <v>355</v>
      </c>
      <c r="S252" s="220" t="s">
        <v>412</v>
      </c>
      <c r="T252" s="220" t="s">
        <v>412</v>
      </c>
      <c r="U252" s="220"/>
      <c r="V252" s="272" t="s">
        <v>412</v>
      </c>
      <c r="W252" s="220" t="s">
        <v>412</v>
      </c>
      <c r="X252" s="221">
        <v>2546906</v>
      </c>
    </row>
    <row r="253" spans="2:24">
      <c r="B253" s="378"/>
      <c r="C253" s="380"/>
      <c r="D253" s="86"/>
      <c r="E253" s="86" t="s">
        <v>787</v>
      </c>
      <c r="F253" s="220">
        <v>87466</v>
      </c>
      <c r="G253" s="220" t="s">
        <v>412</v>
      </c>
      <c r="H253" s="220">
        <v>7626</v>
      </c>
      <c r="I253" s="220">
        <v>525</v>
      </c>
      <c r="J253" s="220">
        <v>13196</v>
      </c>
      <c r="K253" s="220">
        <v>8007</v>
      </c>
      <c r="L253" s="220">
        <v>920</v>
      </c>
      <c r="M253" s="220">
        <v>1303</v>
      </c>
      <c r="N253" s="220">
        <v>2356</v>
      </c>
      <c r="O253" s="220">
        <v>610</v>
      </c>
      <c r="P253" s="220">
        <v>7428</v>
      </c>
      <c r="Q253" s="220">
        <v>349</v>
      </c>
      <c r="R253" s="220">
        <v>342</v>
      </c>
      <c r="S253" s="220" t="s">
        <v>412</v>
      </c>
      <c r="T253" s="220">
        <v>58000</v>
      </c>
      <c r="U253" s="220"/>
      <c r="V253" s="272" t="s">
        <v>412</v>
      </c>
      <c r="W253" s="220" t="s">
        <v>412</v>
      </c>
      <c r="X253" s="221">
        <v>4176840</v>
      </c>
    </row>
    <row r="254" spans="2:24">
      <c r="B254" s="378"/>
      <c r="C254" s="380"/>
      <c r="D254" s="86"/>
      <c r="E254" s="86" t="s">
        <v>786</v>
      </c>
      <c r="F254" s="220">
        <v>13319</v>
      </c>
      <c r="G254" s="220" t="s">
        <v>412</v>
      </c>
      <c r="H254" s="220">
        <v>5610</v>
      </c>
      <c r="I254" s="220">
        <v>181</v>
      </c>
      <c r="J254" s="220">
        <v>2430</v>
      </c>
      <c r="K254" s="220" t="s">
        <v>412</v>
      </c>
      <c r="L254" s="220" t="s">
        <v>412</v>
      </c>
      <c r="M254" s="220" t="s">
        <v>412</v>
      </c>
      <c r="N254" s="220">
        <v>2110</v>
      </c>
      <c r="O254" s="220">
        <v>320</v>
      </c>
      <c r="P254" s="220">
        <v>4617</v>
      </c>
      <c r="Q254" s="220">
        <v>302</v>
      </c>
      <c r="R254" s="220">
        <v>179</v>
      </c>
      <c r="S254" s="220" t="s">
        <v>412</v>
      </c>
      <c r="T254" s="270" t="s">
        <v>412</v>
      </c>
      <c r="U254" s="220"/>
      <c r="V254" s="272" t="s">
        <v>412</v>
      </c>
      <c r="W254" s="220" t="s">
        <v>412</v>
      </c>
      <c r="X254" s="221">
        <v>2747558</v>
      </c>
    </row>
    <row r="255" spans="2:24">
      <c r="B255" s="378"/>
      <c r="C255" s="380"/>
      <c r="D255" s="86"/>
      <c r="E255" s="86" t="s">
        <v>785</v>
      </c>
      <c r="F255" s="220">
        <v>13291</v>
      </c>
      <c r="G255" s="220" t="s">
        <v>412</v>
      </c>
      <c r="H255" s="220">
        <v>5076</v>
      </c>
      <c r="I255" s="220">
        <v>155</v>
      </c>
      <c r="J255" s="220">
        <v>2780</v>
      </c>
      <c r="K255" s="220" t="s">
        <v>412</v>
      </c>
      <c r="L255" s="220" t="s">
        <v>412</v>
      </c>
      <c r="M255" s="220" t="s">
        <v>412</v>
      </c>
      <c r="N255" s="220">
        <v>2618</v>
      </c>
      <c r="O255" s="220">
        <v>162</v>
      </c>
      <c r="P255" s="220">
        <v>4943</v>
      </c>
      <c r="Q255" s="220">
        <v>288</v>
      </c>
      <c r="R255" s="220">
        <v>49</v>
      </c>
      <c r="S255" s="220" t="s">
        <v>412</v>
      </c>
      <c r="T255" s="270" t="s">
        <v>412</v>
      </c>
      <c r="U255" s="220"/>
      <c r="V255" s="272" t="s">
        <v>412</v>
      </c>
      <c r="W255" s="220" t="s">
        <v>412</v>
      </c>
      <c r="X255" s="221">
        <v>3027388</v>
      </c>
    </row>
    <row r="256" spans="2:24">
      <c r="B256" s="378"/>
      <c r="C256" s="380"/>
      <c r="D256" s="86"/>
      <c r="E256" s="86" t="s">
        <v>784</v>
      </c>
      <c r="F256" s="220">
        <v>27456</v>
      </c>
      <c r="G256" s="220" t="s">
        <v>412</v>
      </c>
      <c r="H256" s="220">
        <v>6413</v>
      </c>
      <c r="I256" s="220">
        <v>144</v>
      </c>
      <c r="J256" s="220">
        <v>2732</v>
      </c>
      <c r="K256" s="220" t="s">
        <v>412</v>
      </c>
      <c r="L256" s="220" t="s">
        <v>412</v>
      </c>
      <c r="M256" s="220" t="s">
        <v>412</v>
      </c>
      <c r="N256" s="220">
        <v>2692</v>
      </c>
      <c r="O256" s="220">
        <v>40</v>
      </c>
      <c r="P256" s="220">
        <v>5764</v>
      </c>
      <c r="Q256" s="220">
        <v>403</v>
      </c>
      <c r="R256" s="220" t="s">
        <v>412</v>
      </c>
      <c r="S256" s="220">
        <v>12000</v>
      </c>
      <c r="T256" s="270" t="s">
        <v>412</v>
      </c>
      <c r="U256" s="220"/>
      <c r="V256" s="272" t="s">
        <v>412</v>
      </c>
      <c r="W256" s="220" t="s">
        <v>412</v>
      </c>
      <c r="X256" s="221">
        <v>2946646</v>
      </c>
    </row>
    <row r="257" spans="2:24">
      <c r="B257" s="378"/>
      <c r="C257" s="380"/>
      <c r="D257" s="86"/>
      <c r="E257" s="86" t="s">
        <v>783</v>
      </c>
      <c r="F257" s="220">
        <v>11367</v>
      </c>
      <c r="G257" s="220" t="s">
        <v>412</v>
      </c>
      <c r="H257" s="220">
        <v>4457</v>
      </c>
      <c r="I257" s="220">
        <v>39</v>
      </c>
      <c r="J257" s="220">
        <v>2218</v>
      </c>
      <c r="K257" s="220" t="s">
        <v>412</v>
      </c>
      <c r="L257" s="220" t="s">
        <v>412</v>
      </c>
      <c r="M257" s="220" t="s">
        <v>412</v>
      </c>
      <c r="N257" s="220">
        <v>2178</v>
      </c>
      <c r="O257" s="220">
        <v>40</v>
      </c>
      <c r="P257" s="220">
        <v>4458</v>
      </c>
      <c r="Q257" s="220">
        <v>195</v>
      </c>
      <c r="R257" s="220" t="s">
        <v>412</v>
      </c>
      <c r="S257" s="220" t="s">
        <v>412</v>
      </c>
      <c r="T257" s="220" t="s">
        <v>412</v>
      </c>
      <c r="U257" s="220"/>
      <c r="V257" s="272" t="s">
        <v>412</v>
      </c>
      <c r="W257" s="220" t="s">
        <v>412</v>
      </c>
      <c r="X257" s="220">
        <v>1730793</v>
      </c>
    </row>
    <row r="258" spans="2:24">
      <c r="B258" s="378"/>
      <c r="C258" s="380">
        <v>27</v>
      </c>
      <c r="D258" s="86">
        <v>2015</v>
      </c>
      <c r="E258" s="86" t="s">
        <v>794</v>
      </c>
      <c r="F258" s="220">
        <v>12020</v>
      </c>
      <c r="G258" s="220" t="s">
        <v>412</v>
      </c>
      <c r="H258" s="220">
        <v>5178</v>
      </c>
      <c r="I258" s="220">
        <v>39</v>
      </c>
      <c r="J258" s="220">
        <v>1827</v>
      </c>
      <c r="K258" s="220" t="s">
        <v>412</v>
      </c>
      <c r="L258" s="220" t="s">
        <v>412</v>
      </c>
      <c r="M258" s="220" t="s">
        <v>412</v>
      </c>
      <c r="N258" s="220">
        <v>1786</v>
      </c>
      <c r="O258" s="220">
        <v>41</v>
      </c>
      <c r="P258" s="220">
        <v>4830</v>
      </c>
      <c r="Q258" s="220">
        <v>146</v>
      </c>
      <c r="R258" s="220" t="s">
        <v>412</v>
      </c>
      <c r="S258" s="220" t="s">
        <v>412</v>
      </c>
      <c r="T258" s="220" t="s">
        <v>412</v>
      </c>
      <c r="U258" s="220"/>
      <c r="V258" s="272" t="s">
        <v>412</v>
      </c>
      <c r="W258" s="220" t="s">
        <v>412</v>
      </c>
      <c r="X258" s="221">
        <v>2964893</v>
      </c>
    </row>
    <row r="259" spans="2:24">
      <c r="B259" s="378"/>
      <c r="C259" s="380"/>
      <c r="D259" s="86"/>
      <c r="E259" s="86" t="s">
        <v>793</v>
      </c>
      <c r="F259" s="220">
        <v>11610</v>
      </c>
      <c r="G259" s="220" t="s">
        <v>412</v>
      </c>
      <c r="H259" s="220">
        <v>5565</v>
      </c>
      <c r="I259" s="220">
        <v>43</v>
      </c>
      <c r="J259" s="220">
        <v>1993</v>
      </c>
      <c r="K259" s="220" t="s">
        <v>412</v>
      </c>
      <c r="L259" s="220" t="s">
        <v>412</v>
      </c>
      <c r="M259" s="220" t="s">
        <v>412</v>
      </c>
      <c r="N259" s="220">
        <v>1951</v>
      </c>
      <c r="O259" s="220">
        <v>42</v>
      </c>
      <c r="P259" s="220">
        <v>3811</v>
      </c>
      <c r="Q259" s="220">
        <v>198</v>
      </c>
      <c r="R259" s="220" t="s">
        <v>412</v>
      </c>
      <c r="S259" s="220" t="s">
        <v>412</v>
      </c>
      <c r="T259" s="220" t="s">
        <v>412</v>
      </c>
      <c r="U259" s="220"/>
      <c r="V259" s="272" t="s">
        <v>412</v>
      </c>
      <c r="W259" s="220" t="s">
        <v>412</v>
      </c>
      <c r="X259" s="221">
        <v>1657684</v>
      </c>
    </row>
    <row r="260" spans="2:24">
      <c r="B260" s="378"/>
      <c r="C260" s="380"/>
      <c r="D260" s="86"/>
      <c r="E260" s="86" t="s">
        <v>792</v>
      </c>
      <c r="F260" s="220">
        <v>14336</v>
      </c>
      <c r="G260" s="220" t="s">
        <v>412</v>
      </c>
      <c r="H260" s="220">
        <v>6236</v>
      </c>
      <c r="I260" s="220">
        <v>178</v>
      </c>
      <c r="J260" s="220">
        <v>2272</v>
      </c>
      <c r="K260" s="220" t="s">
        <v>412</v>
      </c>
      <c r="L260" s="220" t="s">
        <v>412</v>
      </c>
      <c r="M260" s="220" t="s">
        <v>412</v>
      </c>
      <c r="N260" s="220">
        <v>2185</v>
      </c>
      <c r="O260" s="220">
        <v>87</v>
      </c>
      <c r="P260" s="220">
        <v>5069</v>
      </c>
      <c r="Q260" s="220">
        <v>581</v>
      </c>
      <c r="R260" s="220" t="s">
        <v>412</v>
      </c>
      <c r="S260" s="220" t="s">
        <v>412</v>
      </c>
      <c r="T260" s="220" t="s">
        <v>412</v>
      </c>
      <c r="U260" s="220"/>
      <c r="V260" s="272" t="s">
        <v>412</v>
      </c>
      <c r="W260" s="220" t="s">
        <v>412</v>
      </c>
      <c r="X260" s="221">
        <v>2435710</v>
      </c>
    </row>
    <row r="261" spans="2:24">
      <c r="B261" s="378"/>
      <c r="C261" s="380"/>
      <c r="D261" s="86"/>
      <c r="E261" s="86" t="s">
        <v>791</v>
      </c>
      <c r="F261" s="220">
        <v>12642</v>
      </c>
      <c r="G261" s="220" t="s">
        <v>412</v>
      </c>
      <c r="H261" s="220">
        <v>5643</v>
      </c>
      <c r="I261" s="220">
        <v>160</v>
      </c>
      <c r="J261" s="220">
        <v>1902</v>
      </c>
      <c r="K261" s="220" t="s">
        <v>412</v>
      </c>
      <c r="L261" s="220" t="s">
        <v>412</v>
      </c>
      <c r="M261" s="220" t="s">
        <v>412</v>
      </c>
      <c r="N261" s="220">
        <v>1774</v>
      </c>
      <c r="O261" s="220">
        <v>128</v>
      </c>
      <c r="P261" s="220">
        <v>4674</v>
      </c>
      <c r="Q261" s="220">
        <v>224</v>
      </c>
      <c r="R261" s="220">
        <v>39</v>
      </c>
      <c r="S261" s="220" t="s">
        <v>412</v>
      </c>
      <c r="T261" s="220" t="s">
        <v>412</v>
      </c>
      <c r="U261" s="220"/>
      <c r="V261" s="272" t="s">
        <v>412</v>
      </c>
      <c r="W261" s="220" t="s">
        <v>412</v>
      </c>
      <c r="X261" s="221">
        <v>2575029</v>
      </c>
    </row>
    <row r="262" spans="2:24">
      <c r="B262" s="378"/>
      <c r="C262" s="380"/>
      <c r="D262" s="86"/>
      <c r="E262" s="86" t="s">
        <v>790</v>
      </c>
      <c r="F262" s="220">
        <v>17363</v>
      </c>
      <c r="G262" s="220" t="s">
        <v>412</v>
      </c>
      <c r="H262" s="220">
        <v>7865</v>
      </c>
      <c r="I262" s="220">
        <v>507</v>
      </c>
      <c r="J262" s="220">
        <v>1980</v>
      </c>
      <c r="K262" s="220" t="s">
        <v>412</v>
      </c>
      <c r="L262" s="220" t="s">
        <v>412</v>
      </c>
      <c r="M262" s="220" t="s">
        <v>412</v>
      </c>
      <c r="N262" s="220">
        <v>1806</v>
      </c>
      <c r="O262" s="220">
        <v>174</v>
      </c>
      <c r="P262" s="220">
        <v>6255</v>
      </c>
      <c r="Q262" s="220">
        <v>274</v>
      </c>
      <c r="R262" s="220">
        <v>482</v>
      </c>
      <c r="S262" s="220" t="s">
        <v>412</v>
      </c>
      <c r="T262" s="220" t="s">
        <v>412</v>
      </c>
      <c r="U262" s="220"/>
      <c r="V262" s="272" t="s">
        <v>412</v>
      </c>
      <c r="W262" s="220" t="s">
        <v>412</v>
      </c>
      <c r="X262" s="221">
        <v>3384019</v>
      </c>
    </row>
    <row r="263" spans="2:24">
      <c r="B263" s="378"/>
      <c r="C263" s="380"/>
      <c r="D263" s="86"/>
      <c r="E263" s="86" t="s">
        <v>789</v>
      </c>
      <c r="F263" s="220">
        <v>12788</v>
      </c>
      <c r="G263" s="220" t="s">
        <v>412</v>
      </c>
      <c r="H263" s="220">
        <v>5844</v>
      </c>
      <c r="I263" s="220">
        <v>110</v>
      </c>
      <c r="J263" s="220">
        <v>2283</v>
      </c>
      <c r="K263" s="220" t="s">
        <v>412</v>
      </c>
      <c r="L263" s="220" t="s">
        <v>412</v>
      </c>
      <c r="M263" s="220" t="s">
        <v>412</v>
      </c>
      <c r="N263" s="220">
        <v>2155</v>
      </c>
      <c r="O263" s="220">
        <v>128</v>
      </c>
      <c r="P263" s="220">
        <v>4257</v>
      </c>
      <c r="Q263" s="220">
        <v>284</v>
      </c>
      <c r="R263" s="220">
        <v>10</v>
      </c>
      <c r="S263" s="220" t="s">
        <v>412</v>
      </c>
      <c r="T263" s="220" t="s">
        <v>412</v>
      </c>
      <c r="U263" s="220"/>
      <c r="V263" s="272" t="s">
        <v>412</v>
      </c>
      <c r="W263" s="220" t="s">
        <v>412</v>
      </c>
      <c r="X263" s="221">
        <v>2061971</v>
      </c>
    </row>
    <row r="264" spans="2:24">
      <c r="B264" s="378"/>
      <c r="C264" s="380"/>
      <c r="D264" s="86"/>
      <c r="E264" s="86" t="s">
        <v>788</v>
      </c>
      <c r="F264" s="220">
        <v>25225</v>
      </c>
      <c r="G264" s="220" t="s">
        <v>412</v>
      </c>
      <c r="H264" s="220">
        <v>5859</v>
      </c>
      <c r="I264" s="220">
        <v>187</v>
      </c>
      <c r="J264" s="220">
        <v>13498</v>
      </c>
      <c r="K264" s="220">
        <v>9388</v>
      </c>
      <c r="L264" s="220">
        <v>907</v>
      </c>
      <c r="M264" s="220">
        <v>774</v>
      </c>
      <c r="N264" s="220">
        <v>1932</v>
      </c>
      <c r="O264" s="220">
        <v>497</v>
      </c>
      <c r="P264" s="220">
        <v>5218</v>
      </c>
      <c r="Q264" s="220">
        <v>245</v>
      </c>
      <c r="R264" s="220">
        <v>218</v>
      </c>
      <c r="S264" s="220" t="s">
        <v>412</v>
      </c>
      <c r="T264" s="220" t="s">
        <v>412</v>
      </c>
      <c r="U264" s="220"/>
      <c r="V264" s="272" t="s">
        <v>412</v>
      </c>
      <c r="W264" s="220" t="s">
        <v>412</v>
      </c>
      <c r="X264" s="221">
        <v>2454085</v>
      </c>
    </row>
    <row r="265" spans="2:24">
      <c r="B265" s="378"/>
      <c r="C265" s="380"/>
      <c r="D265" s="86"/>
      <c r="E265" s="86" t="s">
        <v>787</v>
      </c>
      <c r="F265" s="220">
        <v>103538</v>
      </c>
      <c r="G265" s="220" t="s">
        <v>412</v>
      </c>
      <c r="H265" s="220">
        <v>7427</v>
      </c>
      <c r="I265" s="220">
        <v>681</v>
      </c>
      <c r="J265" s="220">
        <v>35404</v>
      </c>
      <c r="K265" s="220">
        <v>28761</v>
      </c>
      <c r="L265" s="220">
        <v>1933</v>
      </c>
      <c r="M265" s="220">
        <v>2095</v>
      </c>
      <c r="N265" s="220">
        <v>1950</v>
      </c>
      <c r="O265" s="220">
        <v>665</v>
      </c>
      <c r="P265" s="220">
        <v>8152</v>
      </c>
      <c r="Q265" s="220">
        <v>361</v>
      </c>
      <c r="R265" s="220">
        <v>513</v>
      </c>
      <c r="S265" s="220" t="s">
        <v>412</v>
      </c>
      <c r="T265" s="220">
        <v>51000</v>
      </c>
      <c r="U265" s="220"/>
      <c r="V265" s="272" t="s">
        <v>412</v>
      </c>
      <c r="W265" s="220" t="s">
        <v>412</v>
      </c>
      <c r="X265" s="221">
        <v>4386129</v>
      </c>
    </row>
    <row r="266" spans="2:24">
      <c r="B266" s="378"/>
      <c r="C266" s="380"/>
      <c r="D266" s="86"/>
      <c r="E266" s="86" t="s">
        <v>786</v>
      </c>
      <c r="F266" s="220">
        <v>15322</v>
      </c>
      <c r="G266" s="220" t="s">
        <v>412</v>
      </c>
      <c r="H266" s="220">
        <v>6327</v>
      </c>
      <c r="I266" s="220">
        <v>181</v>
      </c>
      <c r="J266" s="220">
        <v>2004</v>
      </c>
      <c r="K266" s="220" t="s">
        <v>412</v>
      </c>
      <c r="L266" s="220" t="s">
        <v>412</v>
      </c>
      <c r="M266" s="220" t="s">
        <v>412</v>
      </c>
      <c r="N266" s="220">
        <v>1655</v>
      </c>
      <c r="O266" s="220">
        <v>349</v>
      </c>
      <c r="P266" s="220">
        <v>5829</v>
      </c>
      <c r="Q266" s="220">
        <v>322</v>
      </c>
      <c r="R266" s="220">
        <v>659</v>
      </c>
      <c r="S266" s="220" t="s">
        <v>412</v>
      </c>
      <c r="T266" s="270" t="s">
        <v>412</v>
      </c>
      <c r="U266" s="220"/>
      <c r="V266" s="272" t="s">
        <v>412</v>
      </c>
      <c r="W266" s="220" t="s">
        <v>412</v>
      </c>
      <c r="X266" s="221">
        <v>3123028</v>
      </c>
    </row>
    <row r="267" spans="2:24">
      <c r="B267" s="378"/>
      <c r="C267" s="380"/>
      <c r="D267" s="86"/>
      <c r="E267" s="86" t="s">
        <v>785</v>
      </c>
      <c r="F267" s="220">
        <v>13794</v>
      </c>
      <c r="G267" s="220" t="s">
        <v>412</v>
      </c>
      <c r="H267" s="220">
        <v>5641</v>
      </c>
      <c r="I267" s="220">
        <v>128</v>
      </c>
      <c r="J267" s="220">
        <v>2062</v>
      </c>
      <c r="K267" s="220" t="s">
        <v>412</v>
      </c>
      <c r="L267" s="220" t="s">
        <v>412</v>
      </c>
      <c r="M267" s="220" t="s">
        <v>412</v>
      </c>
      <c r="N267" s="220">
        <v>1885</v>
      </c>
      <c r="O267" s="220">
        <v>177</v>
      </c>
      <c r="P267" s="220">
        <v>5511</v>
      </c>
      <c r="Q267" s="220">
        <v>310</v>
      </c>
      <c r="R267" s="220">
        <v>142</v>
      </c>
      <c r="S267" s="220" t="s">
        <v>412</v>
      </c>
      <c r="T267" s="270" t="s">
        <v>412</v>
      </c>
      <c r="U267" s="220"/>
      <c r="V267" s="272" t="s">
        <v>412</v>
      </c>
      <c r="W267" s="220" t="s">
        <v>412</v>
      </c>
      <c r="X267" s="221">
        <v>3266630</v>
      </c>
    </row>
    <row r="268" spans="2:24">
      <c r="B268" s="378"/>
      <c r="C268" s="380"/>
      <c r="D268" s="86"/>
      <c r="E268" s="86" t="s">
        <v>784</v>
      </c>
      <c r="F268" s="220">
        <v>27202</v>
      </c>
      <c r="G268" s="220" t="s">
        <v>412</v>
      </c>
      <c r="H268" s="220">
        <v>5764</v>
      </c>
      <c r="I268" s="220">
        <v>141</v>
      </c>
      <c r="J268" s="220">
        <v>2058</v>
      </c>
      <c r="K268" s="220" t="s">
        <v>412</v>
      </c>
      <c r="L268" s="220" t="s">
        <v>412</v>
      </c>
      <c r="M268" s="220" t="s">
        <v>412</v>
      </c>
      <c r="N268" s="220">
        <v>2014</v>
      </c>
      <c r="O268" s="220">
        <v>44</v>
      </c>
      <c r="P268" s="220">
        <v>5865</v>
      </c>
      <c r="Q268" s="220">
        <v>374</v>
      </c>
      <c r="R268" s="220"/>
      <c r="S268" s="220">
        <v>13000</v>
      </c>
      <c r="T268" s="270" t="s">
        <v>412</v>
      </c>
      <c r="U268" s="220"/>
      <c r="V268" s="272" t="s">
        <v>412</v>
      </c>
      <c r="W268" s="220" t="s">
        <v>412</v>
      </c>
      <c r="X268" s="221">
        <v>3070269</v>
      </c>
    </row>
    <row r="269" spans="2:24">
      <c r="B269" s="378"/>
      <c r="C269" s="380"/>
      <c r="D269" s="86"/>
      <c r="E269" s="86" t="s">
        <v>783</v>
      </c>
      <c r="F269" s="220">
        <v>12632</v>
      </c>
      <c r="G269" s="220" t="s">
        <v>412</v>
      </c>
      <c r="H269" s="220">
        <v>5906</v>
      </c>
      <c r="I269" s="220">
        <v>43</v>
      </c>
      <c r="J269" s="220">
        <v>1214</v>
      </c>
      <c r="K269" s="220" t="s">
        <v>412</v>
      </c>
      <c r="L269" s="220" t="s">
        <v>412</v>
      </c>
      <c r="M269" s="220" t="s">
        <v>412</v>
      </c>
      <c r="N269" s="220">
        <v>1170</v>
      </c>
      <c r="O269" s="220">
        <v>44</v>
      </c>
      <c r="P269" s="220">
        <v>5289</v>
      </c>
      <c r="Q269" s="220">
        <v>180</v>
      </c>
      <c r="R269" s="220"/>
      <c r="S269" s="220" t="s">
        <v>412</v>
      </c>
      <c r="T269" s="220" t="s">
        <v>412</v>
      </c>
      <c r="U269" s="220"/>
      <c r="V269" s="272" t="s">
        <v>412</v>
      </c>
      <c r="W269" s="220" t="s">
        <v>412</v>
      </c>
      <c r="X269" s="220">
        <v>1764943</v>
      </c>
    </row>
    <row r="270" spans="2:24">
      <c r="B270" s="378"/>
      <c r="C270" s="380">
        <v>28</v>
      </c>
      <c r="D270" s="86">
        <v>2016</v>
      </c>
      <c r="E270" s="86" t="s">
        <v>794</v>
      </c>
      <c r="F270" s="220">
        <v>13794</v>
      </c>
      <c r="G270" s="220" t="s">
        <v>412</v>
      </c>
      <c r="H270" s="220">
        <v>5500</v>
      </c>
      <c r="I270" s="220">
        <v>35</v>
      </c>
      <c r="J270" s="220">
        <v>2471</v>
      </c>
      <c r="K270" s="220" t="s">
        <v>412</v>
      </c>
      <c r="L270" s="220" t="s">
        <v>412</v>
      </c>
      <c r="M270" s="220" t="s">
        <v>412</v>
      </c>
      <c r="N270" s="220">
        <v>2433</v>
      </c>
      <c r="O270" s="220">
        <v>38</v>
      </c>
      <c r="P270" s="220">
        <v>5592</v>
      </c>
      <c r="Q270" s="220">
        <v>196</v>
      </c>
      <c r="R270" s="220" t="s">
        <v>412</v>
      </c>
      <c r="S270" s="220" t="s">
        <v>412</v>
      </c>
      <c r="T270" s="220" t="s">
        <v>412</v>
      </c>
      <c r="U270" s="220"/>
      <c r="V270" s="272" t="s">
        <v>412</v>
      </c>
      <c r="W270" s="220" t="s">
        <v>412</v>
      </c>
      <c r="X270" s="221">
        <v>3454091</v>
      </c>
    </row>
    <row r="271" spans="2:24">
      <c r="B271" s="378"/>
      <c r="C271" s="380"/>
      <c r="D271" s="86"/>
      <c r="E271" s="86" t="s">
        <v>793</v>
      </c>
      <c r="F271" s="220">
        <v>11583</v>
      </c>
      <c r="G271" s="220" t="s">
        <v>412</v>
      </c>
      <c r="H271" s="220">
        <v>4925</v>
      </c>
      <c r="I271" s="220">
        <v>30</v>
      </c>
      <c r="J271" s="220">
        <v>2562</v>
      </c>
      <c r="K271" s="220" t="s">
        <v>412</v>
      </c>
      <c r="L271" s="220" t="s">
        <v>412</v>
      </c>
      <c r="M271" s="220" t="s">
        <v>412</v>
      </c>
      <c r="N271" s="220">
        <v>2523</v>
      </c>
      <c r="O271" s="220">
        <v>39</v>
      </c>
      <c r="P271" s="220">
        <v>3847</v>
      </c>
      <c r="Q271" s="220">
        <v>219</v>
      </c>
      <c r="R271" s="220" t="s">
        <v>412</v>
      </c>
      <c r="S271" s="220" t="s">
        <v>412</v>
      </c>
      <c r="T271" s="220" t="s">
        <v>412</v>
      </c>
      <c r="U271" s="220"/>
      <c r="V271" s="272" t="s">
        <v>412</v>
      </c>
      <c r="W271" s="220" t="s">
        <v>412</v>
      </c>
      <c r="X271" s="221">
        <v>1693239</v>
      </c>
    </row>
    <row r="272" spans="2:24">
      <c r="B272" s="378"/>
      <c r="C272" s="380"/>
      <c r="D272" s="86"/>
      <c r="E272" s="86" t="s">
        <v>792</v>
      </c>
      <c r="F272" s="220">
        <v>14907</v>
      </c>
      <c r="G272" s="220" t="s">
        <v>412</v>
      </c>
      <c r="H272" s="220">
        <v>6141</v>
      </c>
      <c r="I272" s="220">
        <v>187</v>
      </c>
      <c r="J272" s="220">
        <v>3130</v>
      </c>
      <c r="K272" s="220" t="s">
        <v>412</v>
      </c>
      <c r="L272" s="220" t="s">
        <v>412</v>
      </c>
      <c r="M272" s="220" t="s">
        <v>412</v>
      </c>
      <c r="N272" s="220">
        <v>3049</v>
      </c>
      <c r="O272" s="220">
        <v>81</v>
      </c>
      <c r="P272" s="220">
        <v>4951</v>
      </c>
      <c r="Q272" s="220">
        <v>498</v>
      </c>
      <c r="R272" s="220" t="s">
        <v>412</v>
      </c>
      <c r="S272" s="220" t="s">
        <v>412</v>
      </c>
      <c r="T272" s="220" t="s">
        <v>412</v>
      </c>
      <c r="U272" s="220"/>
      <c r="V272" s="272" t="s">
        <v>412</v>
      </c>
      <c r="W272" s="220" t="s">
        <v>412</v>
      </c>
      <c r="X272" s="221">
        <v>2531875</v>
      </c>
    </row>
    <row r="273" spans="2:24">
      <c r="B273" s="378"/>
      <c r="C273" s="380"/>
      <c r="D273" s="86"/>
      <c r="E273" s="86" t="s">
        <v>791</v>
      </c>
      <c r="F273" s="220">
        <v>13630</v>
      </c>
      <c r="G273" s="220" t="s">
        <v>412</v>
      </c>
      <c r="H273" s="220">
        <v>5049</v>
      </c>
      <c r="I273" s="220">
        <v>162</v>
      </c>
      <c r="J273" s="220">
        <v>2789</v>
      </c>
      <c r="K273" s="220" t="s">
        <v>412</v>
      </c>
      <c r="L273" s="220" t="s">
        <v>412</v>
      </c>
      <c r="M273" s="220" t="s">
        <v>412</v>
      </c>
      <c r="N273" s="220">
        <v>2670</v>
      </c>
      <c r="O273" s="220">
        <v>119</v>
      </c>
      <c r="P273" s="220">
        <v>4784</v>
      </c>
      <c r="Q273" s="220">
        <v>461</v>
      </c>
      <c r="R273" s="220">
        <v>385</v>
      </c>
      <c r="S273" s="220" t="s">
        <v>412</v>
      </c>
      <c r="T273" s="220" t="s">
        <v>412</v>
      </c>
      <c r="U273" s="220"/>
      <c r="V273" s="272" t="s">
        <v>412</v>
      </c>
      <c r="W273" s="220" t="s">
        <v>412</v>
      </c>
      <c r="X273" s="221">
        <v>2906447</v>
      </c>
    </row>
    <row r="274" spans="2:24">
      <c r="B274" s="378"/>
      <c r="C274" s="380"/>
      <c r="D274" s="86"/>
      <c r="E274" s="86" t="s">
        <v>790</v>
      </c>
      <c r="F274" s="220">
        <v>16767</v>
      </c>
      <c r="G274" s="220" t="s">
        <v>412</v>
      </c>
      <c r="H274" s="220">
        <v>6341</v>
      </c>
      <c r="I274" s="220">
        <v>597</v>
      </c>
      <c r="J274" s="220">
        <v>3163</v>
      </c>
      <c r="K274" s="220" t="s">
        <v>412</v>
      </c>
      <c r="L274" s="220" t="s">
        <v>412</v>
      </c>
      <c r="M274" s="220" t="s">
        <v>412</v>
      </c>
      <c r="N274" s="220">
        <v>3001</v>
      </c>
      <c r="O274" s="220">
        <v>162</v>
      </c>
      <c r="P274" s="220">
        <v>5842</v>
      </c>
      <c r="Q274" s="220">
        <v>462</v>
      </c>
      <c r="R274" s="220">
        <v>362</v>
      </c>
      <c r="S274" s="220" t="s">
        <v>412</v>
      </c>
      <c r="T274" s="220" t="s">
        <v>412</v>
      </c>
      <c r="U274" s="220"/>
      <c r="V274" s="272" t="s">
        <v>412</v>
      </c>
      <c r="W274" s="220" t="s">
        <v>412</v>
      </c>
      <c r="X274" s="221">
        <v>3315888</v>
      </c>
    </row>
    <row r="275" spans="2:24">
      <c r="B275" s="378"/>
      <c r="C275" s="380"/>
      <c r="D275" s="86"/>
      <c r="E275" s="86" t="s">
        <v>789</v>
      </c>
      <c r="F275" s="220">
        <v>12102</v>
      </c>
      <c r="G275" s="220" t="s">
        <v>412</v>
      </c>
      <c r="H275" s="220">
        <v>4754</v>
      </c>
      <c r="I275" s="220">
        <v>141</v>
      </c>
      <c r="J275" s="220">
        <v>3078</v>
      </c>
      <c r="K275" s="220" t="s">
        <v>412</v>
      </c>
      <c r="L275" s="220" t="s">
        <v>412</v>
      </c>
      <c r="M275" s="220" t="s">
        <v>412</v>
      </c>
      <c r="N275" s="220">
        <v>2959</v>
      </c>
      <c r="O275" s="220">
        <v>119</v>
      </c>
      <c r="P275" s="220">
        <v>3693</v>
      </c>
      <c r="Q275" s="220">
        <v>352</v>
      </c>
      <c r="R275" s="220">
        <v>84</v>
      </c>
      <c r="S275" s="220" t="s">
        <v>412</v>
      </c>
      <c r="T275" s="220" t="s">
        <v>412</v>
      </c>
      <c r="U275" s="220"/>
      <c r="V275" s="272" t="s">
        <v>412</v>
      </c>
      <c r="W275" s="220" t="s">
        <v>412</v>
      </c>
      <c r="X275" s="221">
        <v>2022122</v>
      </c>
    </row>
    <row r="276" spans="2:24">
      <c r="B276" s="378"/>
      <c r="C276" s="380"/>
      <c r="D276" s="86"/>
      <c r="E276" s="86" t="s">
        <v>788</v>
      </c>
      <c r="F276" s="220">
        <v>31821</v>
      </c>
      <c r="G276" s="220" t="s">
        <v>412</v>
      </c>
      <c r="H276" s="220">
        <v>5396</v>
      </c>
      <c r="I276" s="220">
        <v>227</v>
      </c>
      <c r="J276" s="220">
        <v>20530</v>
      </c>
      <c r="K276" s="220">
        <v>15265</v>
      </c>
      <c r="L276" s="220">
        <v>921</v>
      </c>
      <c r="M276" s="220">
        <v>1009</v>
      </c>
      <c r="N276" s="220">
        <v>2873</v>
      </c>
      <c r="O276" s="220">
        <v>462</v>
      </c>
      <c r="P276" s="220">
        <v>4911</v>
      </c>
      <c r="Q276" s="220">
        <v>367</v>
      </c>
      <c r="R276" s="220">
        <v>390</v>
      </c>
      <c r="S276" s="220" t="s">
        <v>412</v>
      </c>
      <c r="T276" s="220" t="s">
        <v>412</v>
      </c>
      <c r="U276" s="220"/>
      <c r="V276" s="272" t="s">
        <v>412</v>
      </c>
      <c r="W276" s="220" t="s">
        <v>412</v>
      </c>
      <c r="X276" s="221">
        <v>3089789</v>
      </c>
    </row>
    <row r="277" spans="2:24">
      <c r="B277" s="378"/>
      <c r="C277" s="380"/>
      <c r="D277" s="86"/>
      <c r="E277" s="86" t="s">
        <v>787</v>
      </c>
      <c r="F277" s="220">
        <v>99916</v>
      </c>
      <c r="G277" s="220" t="s">
        <v>412</v>
      </c>
      <c r="H277" s="220">
        <v>7800</v>
      </c>
      <c r="I277" s="220">
        <v>611</v>
      </c>
      <c r="J277" s="220">
        <v>32442</v>
      </c>
      <c r="K277" s="220">
        <v>24302</v>
      </c>
      <c r="L277" s="220">
        <v>1532</v>
      </c>
      <c r="M277" s="220">
        <v>2418</v>
      </c>
      <c r="N277" s="220">
        <v>3572</v>
      </c>
      <c r="O277" s="220">
        <v>618</v>
      </c>
      <c r="P277" s="220">
        <v>7865</v>
      </c>
      <c r="Q277" s="220">
        <v>345</v>
      </c>
      <c r="R277" s="220">
        <v>853</v>
      </c>
      <c r="S277" s="220" t="s">
        <v>412</v>
      </c>
      <c r="T277" s="220">
        <v>50000</v>
      </c>
      <c r="U277" s="220"/>
      <c r="V277" s="272" t="s">
        <v>412</v>
      </c>
      <c r="W277" s="220" t="s">
        <v>412</v>
      </c>
      <c r="X277" s="221">
        <v>4032387</v>
      </c>
    </row>
    <row r="278" spans="2:24">
      <c r="B278" s="378"/>
      <c r="C278" s="380"/>
      <c r="D278" s="86"/>
      <c r="E278" s="86" t="s">
        <v>786</v>
      </c>
      <c r="F278" s="220">
        <v>12708</v>
      </c>
      <c r="G278" s="220" t="s">
        <v>412</v>
      </c>
      <c r="H278" s="220">
        <v>4821</v>
      </c>
      <c r="I278" s="220">
        <v>225</v>
      </c>
      <c r="J278" s="220">
        <v>2970</v>
      </c>
      <c r="K278" s="220" t="s">
        <v>412</v>
      </c>
      <c r="L278" s="220" t="s">
        <v>412</v>
      </c>
      <c r="M278" s="220" t="s">
        <v>412</v>
      </c>
      <c r="N278" s="220">
        <v>2646</v>
      </c>
      <c r="O278" s="220">
        <v>324</v>
      </c>
      <c r="P278" s="220">
        <v>4192</v>
      </c>
      <c r="Q278" s="220">
        <v>291</v>
      </c>
      <c r="R278" s="220">
        <v>209</v>
      </c>
      <c r="S278" s="220" t="s">
        <v>412</v>
      </c>
      <c r="T278" s="270" t="s">
        <v>412</v>
      </c>
      <c r="U278" s="220"/>
      <c r="V278" s="272" t="s">
        <v>412</v>
      </c>
      <c r="W278" s="220" t="s">
        <v>412</v>
      </c>
      <c r="X278" s="221">
        <v>2462155</v>
      </c>
    </row>
    <row r="279" spans="2:24">
      <c r="B279" s="378"/>
      <c r="C279" s="380"/>
      <c r="D279" s="86"/>
      <c r="E279" s="86" t="s">
        <v>785</v>
      </c>
      <c r="F279" s="220">
        <v>14497</v>
      </c>
      <c r="G279" s="220" t="s">
        <v>412</v>
      </c>
      <c r="H279" s="220">
        <v>5149</v>
      </c>
      <c r="I279" s="220">
        <v>144</v>
      </c>
      <c r="J279" s="220">
        <v>3448</v>
      </c>
      <c r="K279" s="220" t="s">
        <v>412</v>
      </c>
      <c r="L279" s="220" t="s">
        <v>412</v>
      </c>
      <c r="M279" s="220" t="s">
        <v>412</v>
      </c>
      <c r="N279" s="220">
        <v>3283</v>
      </c>
      <c r="O279" s="220">
        <v>165</v>
      </c>
      <c r="P279" s="220">
        <v>5258</v>
      </c>
      <c r="Q279" s="220">
        <v>273</v>
      </c>
      <c r="R279" s="220">
        <v>225</v>
      </c>
      <c r="S279" s="220" t="s">
        <v>412</v>
      </c>
      <c r="T279" s="270" t="s">
        <v>412</v>
      </c>
      <c r="U279" s="220"/>
      <c r="V279" s="272" t="s">
        <v>412</v>
      </c>
      <c r="W279" s="220" t="s">
        <v>412</v>
      </c>
      <c r="X279" s="221">
        <v>3051784</v>
      </c>
    </row>
    <row r="280" spans="2:24">
      <c r="B280" s="378"/>
      <c r="C280" s="380"/>
      <c r="D280" s="86"/>
      <c r="E280" s="86" t="s">
        <v>784</v>
      </c>
      <c r="F280" s="220">
        <v>25942</v>
      </c>
      <c r="G280" s="220" t="s">
        <v>412</v>
      </c>
      <c r="H280" s="220">
        <v>4656</v>
      </c>
      <c r="I280" s="220">
        <v>66</v>
      </c>
      <c r="J280" s="220">
        <v>3279</v>
      </c>
      <c r="K280" s="220" t="s">
        <v>412</v>
      </c>
      <c r="L280" s="220" t="s">
        <v>412</v>
      </c>
      <c r="M280" s="220" t="s">
        <v>412</v>
      </c>
      <c r="N280" s="220">
        <v>3238</v>
      </c>
      <c r="O280" s="220">
        <v>41</v>
      </c>
      <c r="P280" s="220">
        <v>5064</v>
      </c>
      <c r="Q280" s="220">
        <v>377</v>
      </c>
      <c r="R280" s="220" t="s">
        <v>412</v>
      </c>
      <c r="S280" s="220">
        <v>12500</v>
      </c>
      <c r="T280" s="270" t="s">
        <v>412</v>
      </c>
      <c r="U280" s="220"/>
      <c r="V280" s="272" t="s">
        <v>412</v>
      </c>
      <c r="W280" s="220" t="s">
        <v>412</v>
      </c>
      <c r="X280" s="221">
        <v>2822126</v>
      </c>
    </row>
    <row r="281" spans="2:24">
      <c r="B281" s="378"/>
      <c r="C281" s="380"/>
      <c r="D281" s="86"/>
      <c r="E281" s="86" t="s">
        <v>783</v>
      </c>
      <c r="F281" s="220">
        <v>11885</v>
      </c>
      <c r="G281" s="220" t="s">
        <v>412</v>
      </c>
      <c r="H281" s="220">
        <v>4598</v>
      </c>
      <c r="I281" s="220">
        <v>24</v>
      </c>
      <c r="J281" s="220">
        <v>2782</v>
      </c>
      <c r="K281" s="220" t="s">
        <v>412</v>
      </c>
      <c r="L281" s="220" t="s">
        <v>412</v>
      </c>
      <c r="M281" s="220" t="s">
        <v>412</v>
      </c>
      <c r="N281" s="220">
        <v>2741</v>
      </c>
      <c r="O281" s="220">
        <v>41</v>
      </c>
      <c r="P281" s="220">
        <v>4241</v>
      </c>
      <c r="Q281" s="220">
        <v>237</v>
      </c>
      <c r="R281" s="220">
        <v>3</v>
      </c>
      <c r="S281" s="220" t="s">
        <v>412</v>
      </c>
      <c r="T281" s="270" t="s">
        <v>412</v>
      </c>
      <c r="U281" s="220"/>
      <c r="V281" s="272" t="s">
        <v>412</v>
      </c>
      <c r="W281" s="220" t="s">
        <v>412</v>
      </c>
      <c r="X281" s="220">
        <v>1723762</v>
      </c>
    </row>
    <row r="282" spans="2:24">
      <c r="B282" s="378"/>
      <c r="C282" s="380">
        <v>29</v>
      </c>
      <c r="D282" s="86">
        <v>2017</v>
      </c>
      <c r="E282" s="86" t="s">
        <v>794</v>
      </c>
      <c r="F282" s="220">
        <v>12443</v>
      </c>
      <c r="G282" s="220" t="s">
        <v>412</v>
      </c>
      <c r="H282" s="220">
        <v>4844</v>
      </c>
      <c r="I282" s="220">
        <v>25</v>
      </c>
      <c r="J282" s="220">
        <v>2646</v>
      </c>
      <c r="K282" s="220" t="s">
        <v>412</v>
      </c>
      <c r="L282" s="220" t="s">
        <v>412</v>
      </c>
      <c r="M282" s="220" t="s">
        <v>412</v>
      </c>
      <c r="N282" s="220">
        <v>2611</v>
      </c>
      <c r="O282" s="220">
        <v>35</v>
      </c>
      <c r="P282" s="220">
        <v>4712</v>
      </c>
      <c r="Q282" s="220">
        <v>216</v>
      </c>
      <c r="R282" s="220" t="s">
        <v>412</v>
      </c>
      <c r="S282" s="220" t="s">
        <v>412</v>
      </c>
      <c r="T282" s="270" t="s">
        <v>412</v>
      </c>
      <c r="U282" s="220"/>
      <c r="V282" s="272" t="s">
        <v>412</v>
      </c>
      <c r="W282" s="220" t="s">
        <v>412</v>
      </c>
      <c r="X282" s="221">
        <v>3317084</v>
      </c>
    </row>
    <row r="283" spans="2:24">
      <c r="B283" s="378"/>
      <c r="C283" s="380"/>
      <c r="D283" s="86"/>
      <c r="E283" s="86" t="s">
        <v>793</v>
      </c>
      <c r="F283" s="220">
        <v>9610</v>
      </c>
      <c r="G283" s="220" t="s">
        <v>412</v>
      </c>
      <c r="H283" s="220">
        <v>3233</v>
      </c>
      <c r="I283" s="220">
        <v>26</v>
      </c>
      <c r="J283" s="220">
        <v>2523</v>
      </c>
      <c r="K283" s="220" t="s">
        <v>412</v>
      </c>
      <c r="L283" s="220" t="s">
        <v>412</v>
      </c>
      <c r="M283" s="220" t="s">
        <v>412</v>
      </c>
      <c r="N283" s="220">
        <v>2487</v>
      </c>
      <c r="O283" s="220">
        <v>36</v>
      </c>
      <c r="P283" s="220">
        <v>3574</v>
      </c>
      <c r="Q283" s="220">
        <v>254</v>
      </c>
      <c r="R283" s="220" t="s">
        <v>412</v>
      </c>
      <c r="S283" s="220" t="s">
        <v>412</v>
      </c>
      <c r="T283" s="270" t="s">
        <v>412</v>
      </c>
      <c r="U283" s="220"/>
      <c r="V283" s="272" t="s">
        <v>412</v>
      </c>
      <c r="W283" s="220" t="s">
        <v>412</v>
      </c>
      <c r="X283" s="221">
        <v>1462298</v>
      </c>
    </row>
    <row r="284" spans="2:24">
      <c r="B284" s="378"/>
      <c r="C284" s="380"/>
      <c r="D284" s="86"/>
      <c r="E284" s="86" t="s">
        <v>792</v>
      </c>
      <c r="F284" s="220">
        <v>13800</v>
      </c>
      <c r="G284" s="220" t="s">
        <v>412</v>
      </c>
      <c r="H284" s="220">
        <v>5383</v>
      </c>
      <c r="I284" s="220">
        <v>143</v>
      </c>
      <c r="J284" s="220">
        <v>3376</v>
      </c>
      <c r="K284" s="220" t="s">
        <v>412</v>
      </c>
      <c r="L284" s="220" t="s">
        <v>412</v>
      </c>
      <c r="M284" s="220" t="s">
        <v>412</v>
      </c>
      <c r="N284" s="220">
        <v>3301</v>
      </c>
      <c r="O284" s="220">
        <v>75</v>
      </c>
      <c r="P284" s="220">
        <v>4308</v>
      </c>
      <c r="Q284" s="220">
        <v>590</v>
      </c>
      <c r="R284" s="220" t="s">
        <v>412</v>
      </c>
      <c r="S284" s="220" t="s">
        <v>412</v>
      </c>
      <c r="T284" s="270" t="s">
        <v>412</v>
      </c>
      <c r="U284" s="220"/>
      <c r="V284" s="272" t="s">
        <v>412</v>
      </c>
      <c r="W284" s="220" t="s">
        <v>412</v>
      </c>
      <c r="X284" s="221">
        <v>2471656</v>
      </c>
    </row>
    <row r="285" spans="2:24">
      <c r="B285" s="378"/>
      <c r="C285" s="380"/>
      <c r="D285" s="86"/>
      <c r="E285" s="86" t="s">
        <v>791</v>
      </c>
      <c r="F285" s="220">
        <v>11384</v>
      </c>
      <c r="G285" s="220" t="s">
        <v>412</v>
      </c>
      <c r="H285" s="220">
        <v>4094</v>
      </c>
      <c r="I285" s="220">
        <v>97</v>
      </c>
      <c r="J285" s="220">
        <v>3020</v>
      </c>
      <c r="K285" s="220" t="s">
        <v>412</v>
      </c>
      <c r="L285" s="220" t="s">
        <v>412</v>
      </c>
      <c r="M285" s="220" t="s">
        <v>412</v>
      </c>
      <c r="N285" s="220">
        <v>2909</v>
      </c>
      <c r="O285" s="220">
        <v>111</v>
      </c>
      <c r="P285" s="220">
        <v>3830</v>
      </c>
      <c r="Q285" s="220">
        <v>243</v>
      </c>
      <c r="R285" s="220">
        <v>100</v>
      </c>
      <c r="S285" s="220" t="s">
        <v>412</v>
      </c>
      <c r="T285" s="270" t="s">
        <v>412</v>
      </c>
      <c r="U285" s="220"/>
      <c r="V285" s="272" t="s">
        <v>412</v>
      </c>
      <c r="W285" s="220" t="s">
        <v>412</v>
      </c>
      <c r="X285" s="221">
        <v>2855569</v>
      </c>
    </row>
    <row r="286" spans="2:24">
      <c r="B286" s="378"/>
      <c r="C286" s="380"/>
      <c r="D286" s="86"/>
      <c r="E286" s="86" t="s">
        <v>790</v>
      </c>
      <c r="F286" s="220">
        <v>15853</v>
      </c>
      <c r="G286" s="220" t="s">
        <v>412</v>
      </c>
      <c r="H286" s="220">
        <v>5916</v>
      </c>
      <c r="I286" s="220">
        <v>399</v>
      </c>
      <c r="J286" s="220">
        <v>3250</v>
      </c>
      <c r="K286" s="220" t="s">
        <v>412</v>
      </c>
      <c r="L286" s="220" t="s">
        <v>412</v>
      </c>
      <c r="M286" s="220" t="s">
        <v>412</v>
      </c>
      <c r="N286" s="220">
        <v>3099</v>
      </c>
      <c r="O286" s="220">
        <v>151</v>
      </c>
      <c r="P286" s="220">
        <v>5123</v>
      </c>
      <c r="Q286" s="220">
        <v>426</v>
      </c>
      <c r="R286" s="220">
        <v>739</v>
      </c>
      <c r="S286" s="220" t="s">
        <v>412</v>
      </c>
      <c r="T286" s="270" t="s">
        <v>412</v>
      </c>
      <c r="U286" s="220"/>
      <c r="V286" s="272" t="s">
        <v>412</v>
      </c>
      <c r="W286" s="220" t="s">
        <v>412</v>
      </c>
      <c r="X286" s="221">
        <v>3352927</v>
      </c>
    </row>
    <row r="287" spans="2:24">
      <c r="B287" s="378"/>
      <c r="C287" s="380"/>
      <c r="D287" s="86"/>
      <c r="E287" s="86" t="s">
        <v>789</v>
      </c>
      <c r="F287" s="220">
        <v>11413</v>
      </c>
      <c r="G287" s="220" t="s">
        <v>412</v>
      </c>
      <c r="H287" s="220">
        <v>4803</v>
      </c>
      <c r="I287" s="220">
        <v>123</v>
      </c>
      <c r="J287" s="220">
        <v>3121</v>
      </c>
      <c r="K287" s="220" t="s">
        <v>412</v>
      </c>
      <c r="L287" s="220" t="s">
        <v>412</v>
      </c>
      <c r="M287" s="220" t="s">
        <v>412</v>
      </c>
      <c r="N287" s="220">
        <v>3010</v>
      </c>
      <c r="O287" s="220">
        <v>111</v>
      </c>
      <c r="P287" s="220">
        <v>2916</v>
      </c>
      <c r="Q287" s="220">
        <v>384</v>
      </c>
      <c r="R287" s="220">
        <v>66</v>
      </c>
      <c r="S287" s="220" t="s">
        <v>412</v>
      </c>
      <c r="T287" s="270" t="s">
        <v>412</v>
      </c>
      <c r="U287" s="220"/>
      <c r="V287" s="272" t="s">
        <v>412</v>
      </c>
      <c r="W287" s="220" t="s">
        <v>412</v>
      </c>
      <c r="X287" s="221">
        <v>3108115</v>
      </c>
    </row>
    <row r="288" spans="2:24">
      <c r="B288" s="378"/>
      <c r="C288" s="380"/>
      <c r="D288" s="86"/>
      <c r="E288" s="86" t="s">
        <v>788</v>
      </c>
      <c r="F288" s="220">
        <v>27810</v>
      </c>
      <c r="G288" s="220" t="s">
        <v>412</v>
      </c>
      <c r="H288" s="220">
        <v>4766</v>
      </c>
      <c r="I288" s="220">
        <v>187</v>
      </c>
      <c r="J288" s="220">
        <v>18386</v>
      </c>
      <c r="K288" s="220" t="s">
        <v>412</v>
      </c>
      <c r="L288" s="220" t="s">
        <v>412</v>
      </c>
      <c r="M288" s="220" t="s">
        <v>412</v>
      </c>
      <c r="N288" s="220">
        <v>2656</v>
      </c>
      <c r="O288" s="220">
        <v>430</v>
      </c>
      <c r="P288" s="220">
        <v>3677</v>
      </c>
      <c r="Q288" s="220">
        <v>288</v>
      </c>
      <c r="R288" s="220">
        <v>506</v>
      </c>
      <c r="S288" s="220" t="s">
        <v>412</v>
      </c>
      <c r="T288" s="270" t="s">
        <v>412</v>
      </c>
      <c r="U288" s="220"/>
      <c r="V288" s="272" t="s">
        <v>412</v>
      </c>
      <c r="W288" s="220" t="s">
        <v>412</v>
      </c>
      <c r="X288" s="221">
        <v>2576221</v>
      </c>
    </row>
    <row r="289" spans="2:24">
      <c r="B289" s="378"/>
      <c r="C289" s="380"/>
      <c r="D289" s="86"/>
      <c r="E289" s="86" t="s">
        <v>787</v>
      </c>
      <c r="F289" s="220">
        <v>92239</v>
      </c>
      <c r="G289" s="220" t="s">
        <v>412</v>
      </c>
      <c r="H289" s="220">
        <v>6315</v>
      </c>
      <c r="I289" s="220">
        <v>624</v>
      </c>
      <c r="J289" s="220">
        <v>27862</v>
      </c>
      <c r="K289" s="220">
        <v>12870</v>
      </c>
      <c r="L289" s="220">
        <v>1414</v>
      </c>
      <c r="M289" s="220">
        <v>1016</v>
      </c>
      <c r="N289" s="220">
        <v>3291</v>
      </c>
      <c r="O289" s="220">
        <v>575</v>
      </c>
      <c r="P289" s="220">
        <v>6202</v>
      </c>
      <c r="Q289" s="220">
        <v>318</v>
      </c>
      <c r="R289" s="220">
        <v>918</v>
      </c>
      <c r="S289" s="220" t="s">
        <v>412</v>
      </c>
      <c r="T289" s="220">
        <v>50000</v>
      </c>
      <c r="U289" s="220"/>
      <c r="V289" s="272" t="s">
        <v>412</v>
      </c>
      <c r="W289" s="220" t="s">
        <v>412</v>
      </c>
      <c r="X289" s="221">
        <v>4318161</v>
      </c>
    </row>
    <row r="290" spans="2:24">
      <c r="B290" s="378"/>
      <c r="C290" s="380"/>
      <c r="D290" s="86"/>
      <c r="E290" s="86" t="s">
        <v>786</v>
      </c>
      <c r="F290" s="220">
        <v>10552</v>
      </c>
      <c r="G290" s="220" t="s">
        <v>412</v>
      </c>
      <c r="H290" s="220">
        <v>3859</v>
      </c>
      <c r="I290" s="220">
        <v>149</v>
      </c>
      <c r="J290" s="220">
        <v>2816</v>
      </c>
      <c r="K290" s="220">
        <v>20357</v>
      </c>
      <c r="L290" s="220">
        <v>1340</v>
      </c>
      <c r="M290" s="220">
        <v>2299</v>
      </c>
      <c r="N290" s="220">
        <v>2515</v>
      </c>
      <c r="O290" s="220">
        <v>301</v>
      </c>
      <c r="P290" s="220">
        <v>3280</v>
      </c>
      <c r="Q290" s="220">
        <v>268</v>
      </c>
      <c r="R290" s="220">
        <v>180</v>
      </c>
      <c r="S290" s="220" t="s">
        <v>412</v>
      </c>
      <c r="T290" s="220" t="s">
        <v>412</v>
      </c>
      <c r="U290" s="220"/>
      <c r="V290" s="272" t="s">
        <v>412</v>
      </c>
      <c r="W290" s="220" t="s">
        <v>412</v>
      </c>
      <c r="X290" s="221">
        <v>2434963</v>
      </c>
    </row>
    <row r="291" spans="2:24">
      <c r="B291" s="378"/>
      <c r="C291" s="380"/>
      <c r="D291" s="86"/>
      <c r="E291" s="86" t="s">
        <v>785</v>
      </c>
      <c r="F291" s="220">
        <v>11576</v>
      </c>
      <c r="G291" s="220" t="s">
        <v>412</v>
      </c>
      <c r="H291" s="220">
        <v>3746</v>
      </c>
      <c r="I291" s="220">
        <v>147</v>
      </c>
      <c r="J291" s="220">
        <v>3208</v>
      </c>
      <c r="K291" s="220" t="s">
        <v>412</v>
      </c>
      <c r="L291" s="220" t="s">
        <v>412</v>
      </c>
      <c r="M291" s="220" t="s">
        <v>412</v>
      </c>
      <c r="N291" s="220">
        <v>3055</v>
      </c>
      <c r="O291" s="220">
        <v>153</v>
      </c>
      <c r="P291" s="220">
        <v>3951</v>
      </c>
      <c r="Q291" s="220">
        <v>336</v>
      </c>
      <c r="R291" s="220">
        <v>188</v>
      </c>
      <c r="S291" s="220">
        <v>8200</v>
      </c>
      <c r="T291" s="220" t="s">
        <v>412</v>
      </c>
      <c r="U291" s="220"/>
      <c r="V291" s="272" t="s">
        <v>412</v>
      </c>
      <c r="W291" s="220" t="s">
        <v>412</v>
      </c>
      <c r="X291" s="221">
        <v>2900950</v>
      </c>
    </row>
    <row r="292" spans="2:24">
      <c r="B292" s="378"/>
      <c r="C292" s="380"/>
      <c r="D292" s="86"/>
      <c r="E292" s="86" t="s">
        <v>784</v>
      </c>
      <c r="F292" s="220">
        <v>19825</v>
      </c>
      <c r="G292" s="220" t="s">
        <v>412</v>
      </c>
      <c r="H292" s="220">
        <v>3933</v>
      </c>
      <c r="I292" s="220">
        <v>141</v>
      </c>
      <c r="J292" s="220">
        <v>3107</v>
      </c>
      <c r="K292" s="220" t="s">
        <v>412</v>
      </c>
      <c r="L292" s="220" t="s">
        <v>412</v>
      </c>
      <c r="M292" s="220" t="s">
        <v>412</v>
      </c>
      <c r="N292" s="220">
        <v>3069</v>
      </c>
      <c r="O292" s="220">
        <v>38</v>
      </c>
      <c r="P292" s="220">
        <v>4008</v>
      </c>
      <c r="Q292" s="220">
        <v>436</v>
      </c>
      <c r="R292" s="220" t="s">
        <v>412</v>
      </c>
      <c r="S292" s="220" t="s">
        <v>412</v>
      </c>
      <c r="T292" s="220" t="s">
        <v>412</v>
      </c>
      <c r="U292" s="220"/>
      <c r="V292" s="272" t="s">
        <v>412</v>
      </c>
      <c r="W292" s="220" t="s">
        <v>412</v>
      </c>
      <c r="X292" s="221">
        <v>2825601</v>
      </c>
    </row>
    <row r="293" spans="2:24">
      <c r="B293" s="378"/>
      <c r="C293" s="380"/>
      <c r="D293" s="86"/>
      <c r="E293" s="86" t="s">
        <v>783</v>
      </c>
      <c r="F293" s="220">
        <v>10181</v>
      </c>
      <c r="G293" s="220" t="s">
        <v>412</v>
      </c>
      <c r="H293" s="220">
        <v>3408</v>
      </c>
      <c r="I293" s="220">
        <v>55</v>
      </c>
      <c r="J293" s="220">
        <v>2867</v>
      </c>
      <c r="K293" s="220" t="s">
        <v>412</v>
      </c>
      <c r="L293" s="220" t="s">
        <v>412</v>
      </c>
      <c r="M293" s="220" t="s">
        <v>412</v>
      </c>
      <c r="N293" s="220">
        <v>2829</v>
      </c>
      <c r="O293" s="220">
        <v>38</v>
      </c>
      <c r="P293" s="220">
        <v>3620</v>
      </c>
      <c r="Q293" s="220">
        <v>231</v>
      </c>
      <c r="R293" s="220" t="s">
        <v>412</v>
      </c>
      <c r="S293" s="220" t="s">
        <v>412</v>
      </c>
      <c r="T293" s="220" t="s">
        <v>412</v>
      </c>
      <c r="U293" s="220"/>
      <c r="V293" s="272" t="s">
        <v>412</v>
      </c>
      <c r="W293" s="220" t="s">
        <v>412</v>
      </c>
      <c r="X293" s="221">
        <v>1679100</v>
      </c>
    </row>
    <row r="294" spans="2:24">
      <c r="B294" s="378"/>
      <c r="C294" s="380">
        <v>30</v>
      </c>
      <c r="D294" s="86">
        <v>2018</v>
      </c>
      <c r="E294" s="86" t="s">
        <v>794</v>
      </c>
      <c r="F294" s="220">
        <v>10700</v>
      </c>
      <c r="G294" s="220" t="s">
        <v>412</v>
      </c>
      <c r="H294" s="220">
        <v>3640</v>
      </c>
      <c r="I294" s="220">
        <v>62</v>
      </c>
      <c r="J294" s="220">
        <v>2784</v>
      </c>
      <c r="K294" s="220" t="s">
        <v>412</v>
      </c>
      <c r="L294" s="220" t="s">
        <v>412</v>
      </c>
      <c r="M294" s="220" t="s">
        <v>412</v>
      </c>
      <c r="N294" s="220">
        <v>2752</v>
      </c>
      <c r="O294" s="220">
        <v>32</v>
      </c>
      <c r="P294" s="220">
        <v>4013</v>
      </c>
      <c r="Q294" s="220">
        <v>201</v>
      </c>
      <c r="R294" s="220" t="s">
        <v>412</v>
      </c>
      <c r="S294" s="220" t="s">
        <v>412</v>
      </c>
      <c r="T294" s="220" t="s">
        <v>412</v>
      </c>
      <c r="U294" s="220"/>
      <c r="V294" s="272" t="s">
        <v>412</v>
      </c>
      <c r="W294" s="220" t="s">
        <v>412</v>
      </c>
      <c r="X294" s="221">
        <v>3173232</v>
      </c>
    </row>
    <row r="295" spans="2:24">
      <c r="B295" s="378"/>
      <c r="C295" s="380"/>
      <c r="D295" s="86"/>
      <c r="E295" s="86" t="s">
        <v>793</v>
      </c>
      <c r="F295" s="220">
        <v>7898</v>
      </c>
      <c r="G295" s="220" t="s">
        <v>412</v>
      </c>
      <c r="H295" s="220">
        <v>2364</v>
      </c>
      <c r="I295" s="220">
        <v>59</v>
      </c>
      <c r="J295" s="220">
        <v>2463</v>
      </c>
      <c r="K295" s="220" t="s">
        <v>412</v>
      </c>
      <c r="L295" s="220" t="s">
        <v>412</v>
      </c>
      <c r="M295" s="220" t="s">
        <v>412</v>
      </c>
      <c r="N295" s="220">
        <v>2430</v>
      </c>
      <c r="O295" s="220">
        <v>33</v>
      </c>
      <c r="P295" s="220">
        <v>2811</v>
      </c>
      <c r="Q295" s="220">
        <v>201</v>
      </c>
      <c r="R295" s="220" t="s">
        <v>412</v>
      </c>
      <c r="S295" s="220" t="s">
        <v>412</v>
      </c>
      <c r="T295" s="220" t="s">
        <v>412</v>
      </c>
      <c r="U295" s="220"/>
      <c r="V295" s="272" t="s">
        <v>412</v>
      </c>
      <c r="W295" s="220" t="s">
        <v>412</v>
      </c>
      <c r="X295" s="221">
        <v>1411589</v>
      </c>
    </row>
    <row r="296" spans="2:24">
      <c r="B296" s="378"/>
      <c r="C296" s="380"/>
      <c r="D296" s="86"/>
      <c r="E296" s="86" t="s">
        <v>792</v>
      </c>
      <c r="F296" s="220">
        <v>12346</v>
      </c>
      <c r="G296" s="220" t="s">
        <v>412</v>
      </c>
      <c r="H296" s="220">
        <v>4208</v>
      </c>
      <c r="I296" s="220">
        <v>279</v>
      </c>
      <c r="J296" s="220">
        <v>3414</v>
      </c>
      <c r="K296" s="220" t="s">
        <v>412</v>
      </c>
      <c r="L296" s="220" t="s">
        <v>412</v>
      </c>
      <c r="M296" s="220" t="s">
        <v>412</v>
      </c>
      <c r="N296" s="220">
        <v>3344</v>
      </c>
      <c r="O296" s="220">
        <v>70</v>
      </c>
      <c r="P296" s="220">
        <v>3804</v>
      </c>
      <c r="Q296" s="220">
        <v>641</v>
      </c>
      <c r="R296" s="220" t="s">
        <v>412</v>
      </c>
      <c r="S296" s="220" t="s">
        <v>412</v>
      </c>
      <c r="T296" s="220" t="s">
        <v>412</v>
      </c>
      <c r="U296" s="220"/>
      <c r="V296" s="272" t="s">
        <v>412</v>
      </c>
      <c r="W296" s="220" t="s">
        <v>412</v>
      </c>
      <c r="X296" s="221">
        <v>2329153</v>
      </c>
    </row>
    <row r="297" spans="2:24">
      <c r="B297" s="378"/>
      <c r="C297" s="380"/>
      <c r="D297" s="86"/>
      <c r="E297" s="86" t="s">
        <v>791</v>
      </c>
      <c r="F297" s="220">
        <v>10399</v>
      </c>
      <c r="G297" s="220" t="s">
        <v>412</v>
      </c>
      <c r="H297" s="220">
        <v>2996</v>
      </c>
      <c r="I297" s="220" t="s">
        <v>412</v>
      </c>
      <c r="J297" s="220">
        <v>2808</v>
      </c>
      <c r="K297" s="220" t="s">
        <v>412</v>
      </c>
      <c r="L297" s="220" t="s">
        <v>412</v>
      </c>
      <c r="M297" s="220" t="s">
        <v>412</v>
      </c>
      <c r="N297" s="220">
        <v>2705</v>
      </c>
      <c r="O297" s="220">
        <v>103</v>
      </c>
      <c r="P297" s="220">
        <v>3808</v>
      </c>
      <c r="Q297" s="220">
        <v>409</v>
      </c>
      <c r="R297" s="220">
        <v>378</v>
      </c>
      <c r="S297" s="220" t="s">
        <v>412</v>
      </c>
      <c r="T297" s="220" t="s">
        <v>412</v>
      </c>
      <c r="U297" s="220"/>
      <c r="V297" s="272" t="s">
        <v>412</v>
      </c>
      <c r="W297" s="220" t="s">
        <v>412</v>
      </c>
      <c r="X297" s="221">
        <v>2749264</v>
      </c>
    </row>
    <row r="298" spans="2:24">
      <c r="B298" s="378"/>
      <c r="C298" s="380"/>
      <c r="D298" s="86"/>
      <c r="E298" s="86" t="s">
        <v>790</v>
      </c>
      <c r="F298" s="220">
        <v>11991</v>
      </c>
      <c r="G298" s="220" t="s">
        <v>412</v>
      </c>
      <c r="H298" s="220">
        <v>3675</v>
      </c>
      <c r="I298" s="220" t="s">
        <v>412</v>
      </c>
      <c r="J298" s="220">
        <v>3022</v>
      </c>
      <c r="K298" s="220" t="s">
        <v>412</v>
      </c>
      <c r="L298" s="220" t="s">
        <v>412</v>
      </c>
      <c r="M298" s="220" t="s">
        <v>412</v>
      </c>
      <c r="N298" s="220">
        <v>2882</v>
      </c>
      <c r="O298" s="220">
        <v>140</v>
      </c>
      <c r="P298" s="220">
        <v>4204</v>
      </c>
      <c r="Q298" s="220">
        <v>512</v>
      </c>
      <c r="R298" s="220">
        <v>578</v>
      </c>
      <c r="S298" s="220" t="s">
        <v>412</v>
      </c>
      <c r="T298" s="220" t="s">
        <v>412</v>
      </c>
      <c r="U298" s="220"/>
      <c r="V298" s="272" t="s">
        <v>412</v>
      </c>
      <c r="W298" s="220" t="s">
        <v>412</v>
      </c>
      <c r="X298" s="221">
        <v>3051109</v>
      </c>
    </row>
    <row r="299" spans="2:24">
      <c r="B299" s="378"/>
      <c r="C299" s="380"/>
      <c r="D299" s="86"/>
      <c r="E299" s="86" t="s">
        <v>789</v>
      </c>
      <c r="F299" s="220">
        <v>9902</v>
      </c>
      <c r="G299" s="220" t="s">
        <v>412</v>
      </c>
      <c r="H299" s="220">
        <v>3586</v>
      </c>
      <c r="I299" s="220" t="s">
        <v>412</v>
      </c>
      <c r="J299" s="220">
        <v>2902</v>
      </c>
      <c r="K299" s="220" t="s">
        <v>412</v>
      </c>
      <c r="L299" s="220" t="s">
        <v>412</v>
      </c>
      <c r="M299" s="220" t="s">
        <v>412</v>
      </c>
      <c r="N299" s="220">
        <v>2799</v>
      </c>
      <c r="O299" s="220">
        <v>103</v>
      </c>
      <c r="P299" s="220">
        <v>3012</v>
      </c>
      <c r="Q299" s="220">
        <v>346</v>
      </c>
      <c r="R299" s="220">
        <v>56</v>
      </c>
      <c r="S299" s="220" t="s">
        <v>412</v>
      </c>
      <c r="T299" s="220" t="s">
        <v>412</v>
      </c>
      <c r="U299" s="220"/>
      <c r="V299" s="272" t="s">
        <v>412</v>
      </c>
      <c r="W299" s="220" t="s">
        <v>412</v>
      </c>
      <c r="X299" s="221">
        <v>2000985</v>
      </c>
    </row>
    <row r="300" spans="2:24">
      <c r="B300" s="378"/>
      <c r="C300" s="380"/>
      <c r="D300" s="86"/>
      <c r="E300" s="86" t="s">
        <v>788</v>
      </c>
      <c r="F300" s="220">
        <v>19491</v>
      </c>
      <c r="G300" s="220" t="s">
        <v>412</v>
      </c>
      <c r="H300" s="220">
        <v>2524</v>
      </c>
      <c r="I300" s="220" t="s">
        <v>412</v>
      </c>
      <c r="J300" s="220">
        <v>12347</v>
      </c>
      <c r="K300" s="220">
        <v>8217</v>
      </c>
      <c r="L300" s="220">
        <v>794</v>
      </c>
      <c r="M300" s="220">
        <v>599</v>
      </c>
      <c r="N300" s="220">
        <v>2338</v>
      </c>
      <c r="O300" s="220">
        <v>399</v>
      </c>
      <c r="P300" s="220">
        <v>3677</v>
      </c>
      <c r="Q300" s="220">
        <v>274</v>
      </c>
      <c r="R300" s="220">
        <v>169</v>
      </c>
      <c r="S300" s="220" t="s">
        <v>412</v>
      </c>
      <c r="T300" s="220" t="s">
        <v>412</v>
      </c>
      <c r="U300" s="220"/>
      <c r="V300" s="272">
        <v>500</v>
      </c>
      <c r="W300" s="220" t="s">
        <v>412</v>
      </c>
      <c r="X300" s="221">
        <v>2211924</v>
      </c>
    </row>
    <row r="301" spans="2:24">
      <c r="B301" s="378"/>
      <c r="C301" s="380"/>
      <c r="D301" s="86"/>
      <c r="E301" s="86" t="s">
        <v>787</v>
      </c>
      <c r="F301" s="220">
        <v>81462</v>
      </c>
      <c r="G301" s="220" t="s">
        <v>412</v>
      </c>
      <c r="H301" s="220">
        <v>5624</v>
      </c>
      <c r="I301" s="220" t="s">
        <v>412</v>
      </c>
      <c r="J301" s="220">
        <v>27650</v>
      </c>
      <c r="K301" s="220">
        <v>19498</v>
      </c>
      <c r="L301" s="220">
        <v>1279</v>
      </c>
      <c r="M301" s="220">
        <v>2961</v>
      </c>
      <c r="N301" s="220">
        <v>3378</v>
      </c>
      <c r="O301" s="220">
        <v>534</v>
      </c>
      <c r="P301" s="220">
        <v>5272</v>
      </c>
      <c r="Q301" s="220">
        <v>406</v>
      </c>
      <c r="R301" s="220">
        <v>510</v>
      </c>
      <c r="S301" s="220" t="s">
        <v>412</v>
      </c>
      <c r="T301" s="220">
        <v>42000</v>
      </c>
      <c r="U301" s="220"/>
      <c r="V301" s="272" t="s">
        <v>412</v>
      </c>
      <c r="W301" s="220" t="s">
        <v>412</v>
      </c>
      <c r="X301" s="221">
        <v>4211976</v>
      </c>
    </row>
    <row r="302" spans="2:24">
      <c r="B302" s="378"/>
      <c r="C302" s="380"/>
      <c r="D302" s="86"/>
      <c r="E302" s="86" t="s">
        <v>786</v>
      </c>
      <c r="F302" s="220">
        <v>10982</v>
      </c>
      <c r="G302" s="220" t="s">
        <v>412</v>
      </c>
      <c r="H302" s="220">
        <v>3522</v>
      </c>
      <c r="I302" s="220" t="s">
        <v>412</v>
      </c>
      <c r="J302" s="220">
        <v>3744</v>
      </c>
      <c r="K302" s="220" t="s">
        <v>412</v>
      </c>
      <c r="L302" s="220" t="s">
        <v>412</v>
      </c>
      <c r="M302" s="220" t="s">
        <v>412</v>
      </c>
      <c r="N302" s="220">
        <v>3465</v>
      </c>
      <c r="O302" s="220">
        <v>279</v>
      </c>
      <c r="P302" s="220">
        <v>3033</v>
      </c>
      <c r="Q302" s="220">
        <v>369</v>
      </c>
      <c r="R302" s="220">
        <v>314</v>
      </c>
      <c r="S302" s="220" t="s">
        <v>412</v>
      </c>
      <c r="T302" s="270" t="s">
        <v>412</v>
      </c>
      <c r="U302" s="220"/>
      <c r="V302" s="272" t="s">
        <v>412</v>
      </c>
      <c r="W302" s="220" t="s">
        <v>412</v>
      </c>
      <c r="X302" s="221">
        <v>2446610</v>
      </c>
    </row>
    <row r="303" spans="2:24">
      <c r="B303" s="378"/>
      <c r="C303" s="380"/>
      <c r="D303" s="86"/>
      <c r="E303" s="86" t="s">
        <v>785</v>
      </c>
      <c r="F303" s="220">
        <v>20899</v>
      </c>
      <c r="G303" s="220" t="s">
        <v>412</v>
      </c>
      <c r="H303" s="220">
        <v>2953</v>
      </c>
      <c r="I303" s="220" t="s">
        <v>412</v>
      </c>
      <c r="J303" s="220">
        <v>2803</v>
      </c>
      <c r="K303" s="220" t="s">
        <v>412</v>
      </c>
      <c r="L303" s="220" t="s">
        <v>412</v>
      </c>
      <c r="M303" s="220" t="s">
        <v>412</v>
      </c>
      <c r="N303" s="220">
        <v>2661</v>
      </c>
      <c r="O303" s="220">
        <v>142</v>
      </c>
      <c r="P303" s="220">
        <v>3034</v>
      </c>
      <c r="Q303" s="220">
        <v>458</v>
      </c>
      <c r="R303" s="220">
        <v>151</v>
      </c>
      <c r="S303" s="220">
        <v>11500</v>
      </c>
      <c r="T303" s="270" t="s">
        <v>412</v>
      </c>
      <c r="U303" s="220"/>
      <c r="V303" s="272" t="s">
        <v>412</v>
      </c>
      <c r="W303" s="220" t="s">
        <v>412</v>
      </c>
      <c r="X303" s="221">
        <v>2856720</v>
      </c>
    </row>
    <row r="304" spans="2:24">
      <c r="B304" s="378"/>
      <c r="C304" s="380"/>
      <c r="D304" s="86"/>
      <c r="E304" s="86" t="s">
        <v>784</v>
      </c>
      <c r="F304" s="220">
        <v>9469</v>
      </c>
      <c r="G304" s="220" t="s">
        <v>412</v>
      </c>
      <c r="H304" s="220">
        <v>2803</v>
      </c>
      <c r="I304" s="220" t="s">
        <v>412</v>
      </c>
      <c r="J304" s="220">
        <v>2776</v>
      </c>
      <c r="K304" s="220" t="s">
        <v>412</v>
      </c>
      <c r="L304" s="220" t="s">
        <v>412</v>
      </c>
      <c r="M304" s="220" t="s">
        <v>412</v>
      </c>
      <c r="N304" s="220">
        <v>2741</v>
      </c>
      <c r="O304" s="220">
        <v>35</v>
      </c>
      <c r="P304" s="220">
        <v>3531</v>
      </c>
      <c r="Q304" s="220">
        <v>359</v>
      </c>
      <c r="R304" s="220" t="s">
        <v>412</v>
      </c>
      <c r="S304" s="220" t="s">
        <v>412</v>
      </c>
      <c r="T304" s="270" t="s">
        <v>412</v>
      </c>
      <c r="U304" s="220"/>
      <c r="V304" s="272" t="s">
        <v>412</v>
      </c>
      <c r="W304" s="220" t="s">
        <v>412</v>
      </c>
      <c r="X304" s="221">
        <v>2999079</v>
      </c>
    </row>
    <row r="305" spans="2:24">
      <c r="B305" s="378"/>
      <c r="C305" s="380"/>
      <c r="D305" s="86"/>
      <c r="E305" s="86" t="s">
        <v>783</v>
      </c>
      <c r="F305" s="220">
        <v>8608</v>
      </c>
      <c r="G305" s="220" t="s">
        <v>188</v>
      </c>
      <c r="H305" s="220">
        <v>2704</v>
      </c>
      <c r="I305" s="220" t="s">
        <v>188</v>
      </c>
      <c r="J305" s="220">
        <v>2442</v>
      </c>
      <c r="K305" s="220" t="s">
        <v>188</v>
      </c>
      <c r="L305" s="220" t="s">
        <v>188</v>
      </c>
      <c r="M305" s="220" t="s">
        <v>188</v>
      </c>
      <c r="N305" s="220">
        <v>2407</v>
      </c>
      <c r="O305" s="220">
        <v>35</v>
      </c>
      <c r="P305" s="220">
        <v>3198</v>
      </c>
      <c r="Q305" s="220">
        <v>264</v>
      </c>
      <c r="R305" s="220" t="s">
        <v>188</v>
      </c>
      <c r="S305" s="220" t="s">
        <v>188</v>
      </c>
      <c r="T305" s="270" t="s">
        <v>188</v>
      </c>
      <c r="U305" s="220"/>
      <c r="V305" s="272" t="s">
        <v>412</v>
      </c>
      <c r="W305" s="220" t="s">
        <v>412</v>
      </c>
      <c r="X305" s="221">
        <v>1691646</v>
      </c>
    </row>
    <row r="306" spans="2:24">
      <c r="B306" s="378" t="s">
        <v>86</v>
      </c>
      <c r="C306" s="380">
        <v>1</v>
      </c>
      <c r="D306" s="86">
        <v>2019</v>
      </c>
      <c r="E306" s="86" t="s">
        <v>794</v>
      </c>
      <c r="F306" s="220">
        <v>18736</v>
      </c>
      <c r="G306" s="220" t="s">
        <v>412</v>
      </c>
      <c r="H306" s="220">
        <v>3370</v>
      </c>
      <c r="I306" s="220" t="s">
        <v>412</v>
      </c>
      <c r="J306" s="220">
        <v>2376</v>
      </c>
      <c r="K306" s="220" t="s">
        <v>412</v>
      </c>
      <c r="L306" s="220" t="s">
        <v>412</v>
      </c>
      <c r="M306" s="220" t="s">
        <v>412</v>
      </c>
      <c r="N306" s="220">
        <v>2209</v>
      </c>
      <c r="O306" s="220">
        <v>167</v>
      </c>
      <c r="P306" s="220">
        <v>3810</v>
      </c>
      <c r="Q306" s="220">
        <v>108</v>
      </c>
      <c r="R306" s="220" t="s">
        <v>412</v>
      </c>
      <c r="S306" s="220" t="s">
        <v>412</v>
      </c>
      <c r="T306" s="270" t="s">
        <v>412</v>
      </c>
      <c r="U306" s="220"/>
      <c r="V306" s="272" t="s">
        <v>412</v>
      </c>
      <c r="W306" s="272">
        <v>9072</v>
      </c>
      <c r="X306" s="221">
        <v>3295451</v>
      </c>
    </row>
    <row r="307" spans="2:24">
      <c r="B307" s="378"/>
      <c r="C307" s="380"/>
      <c r="D307" s="86"/>
      <c r="E307" s="86" t="s">
        <v>793</v>
      </c>
      <c r="F307" s="220">
        <v>17529</v>
      </c>
      <c r="G307" s="220" t="s">
        <v>412</v>
      </c>
      <c r="H307" s="220">
        <v>2585</v>
      </c>
      <c r="I307" s="220" t="s">
        <v>412</v>
      </c>
      <c r="J307" s="220">
        <v>2109</v>
      </c>
      <c r="K307" s="220" t="s">
        <v>412</v>
      </c>
      <c r="L307" s="220" t="s">
        <v>412</v>
      </c>
      <c r="M307" s="220" t="s">
        <v>412</v>
      </c>
      <c r="N307" s="220">
        <v>1961</v>
      </c>
      <c r="O307" s="220">
        <v>148</v>
      </c>
      <c r="P307" s="220">
        <v>2642</v>
      </c>
      <c r="Q307" s="220">
        <v>116</v>
      </c>
      <c r="R307" s="220" t="s">
        <v>188</v>
      </c>
      <c r="S307" s="220" t="s">
        <v>188</v>
      </c>
      <c r="T307" s="270" t="s">
        <v>412</v>
      </c>
      <c r="U307" s="220"/>
      <c r="V307" s="272" t="s">
        <v>412</v>
      </c>
      <c r="W307" s="272">
        <v>10077</v>
      </c>
      <c r="X307" s="221">
        <v>1621867</v>
      </c>
    </row>
    <row r="308" spans="2:24">
      <c r="B308" s="378"/>
      <c r="C308" s="380"/>
      <c r="D308" s="86"/>
      <c r="E308" s="86" t="s">
        <v>792</v>
      </c>
      <c r="F308" s="220">
        <v>24293</v>
      </c>
      <c r="G308" s="220" t="s">
        <v>412</v>
      </c>
      <c r="H308" s="220">
        <v>3410</v>
      </c>
      <c r="I308" s="220" t="s">
        <v>188</v>
      </c>
      <c r="J308" s="220">
        <v>2703</v>
      </c>
      <c r="K308" s="220" t="s">
        <v>412</v>
      </c>
      <c r="L308" s="220" t="s">
        <v>412</v>
      </c>
      <c r="M308" s="220" t="s">
        <v>412</v>
      </c>
      <c r="N308" s="220">
        <v>2513</v>
      </c>
      <c r="O308" s="220">
        <v>190</v>
      </c>
      <c r="P308" s="220">
        <v>3717</v>
      </c>
      <c r="Q308" s="220">
        <v>266</v>
      </c>
      <c r="R308" s="220" t="s">
        <v>412</v>
      </c>
      <c r="S308" s="220" t="s">
        <v>412</v>
      </c>
      <c r="T308" s="270" t="s">
        <v>188</v>
      </c>
      <c r="U308" s="220"/>
      <c r="V308" s="272">
        <v>500</v>
      </c>
      <c r="W308" s="272">
        <v>14197</v>
      </c>
      <c r="X308" s="221">
        <v>2440707</v>
      </c>
    </row>
    <row r="309" spans="2:24">
      <c r="B309" s="378"/>
      <c r="C309" s="380"/>
      <c r="D309" s="86"/>
      <c r="E309" s="86" t="s">
        <v>791</v>
      </c>
      <c r="F309" s="220">
        <v>23532</v>
      </c>
      <c r="G309" s="220" t="s">
        <v>412</v>
      </c>
      <c r="H309" s="220">
        <v>1270</v>
      </c>
      <c r="I309" s="220" t="s">
        <v>412</v>
      </c>
      <c r="J309" s="220">
        <v>3034</v>
      </c>
      <c r="K309" s="220" t="s">
        <v>412</v>
      </c>
      <c r="L309" s="220" t="s">
        <v>412</v>
      </c>
      <c r="M309" s="220" t="s">
        <v>412</v>
      </c>
      <c r="N309" s="220">
        <v>2821</v>
      </c>
      <c r="O309" s="220">
        <v>213</v>
      </c>
      <c r="P309" s="220">
        <v>3832</v>
      </c>
      <c r="Q309" s="220">
        <v>289</v>
      </c>
      <c r="R309" s="220">
        <v>443</v>
      </c>
      <c r="S309" s="220" t="s">
        <v>188</v>
      </c>
      <c r="T309" s="270" t="s">
        <v>412</v>
      </c>
      <c r="U309" s="220"/>
      <c r="V309" s="272" t="s">
        <v>412</v>
      </c>
      <c r="W309" s="272">
        <v>14664</v>
      </c>
      <c r="X309" s="221">
        <v>3102983</v>
      </c>
    </row>
    <row r="310" spans="2:24">
      <c r="B310" s="378"/>
      <c r="C310" s="380"/>
      <c r="D310" s="86"/>
      <c r="E310" s="86" t="s">
        <v>790</v>
      </c>
      <c r="F310" s="220">
        <v>28867</v>
      </c>
      <c r="G310" s="220" t="s">
        <v>412</v>
      </c>
      <c r="H310" s="220">
        <v>3810</v>
      </c>
      <c r="I310" s="220" t="s">
        <v>412</v>
      </c>
      <c r="J310" s="220">
        <v>3131</v>
      </c>
      <c r="K310" s="220" t="s">
        <v>412</v>
      </c>
      <c r="L310" s="220" t="s">
        <v>412</v>
      </c>
      <c r="M310" s="220" t="s">
        <v>412</v>
      </c>
      <c r="N310" s="220">
        <v>2911</v>
      </c>
      <c r="O310" s="220">
        <v>220</v>
      </c>
      <c r="P310" s="220">
        <v>5099</v>
      </c>
      <c r="Q310" s="220">
        <v>436</v>
      </c>
      <c r="R310" s="220">
        <v>729</v>
      </c>
      <c r="S310" s="220" t="s">
        <v>412</v>
      </c>
      <c r="T310" s="270" t="s">
        <v>412</v>
      </c>
      <c r="U310" s="220"/>
      <c r="V310" s="272" t="s">
        <v>412</v>
      </c>
      <c r="W310" s="272">
        <v>15662</v>
      </c>
      <c r="X310" s="221">
        <v>3923243</v>
      </c>
    </row>
    <row r="311" spans="2:24">
      <c r="B311" s="378"/>
      <c r="C311" s="380"/>
      <c r="D311" s="86"/>
      <c r="E311" s="86" t="s">
        <v>789</v>
      </c>
      <c r="F311" s="220">
        <v>22347</v>
      </c>
      <c r="G311" s="220" t="s">
        <v>412</v>
      </c>
      <c r="H311" s="220">
        <v>3080</v>
      </c>
      <c r="I311" s="220" t="s">
        <v>188</v>
      </c>
      <c r="J311" s="220">
        <v>2781</v>
      </c>
      <c r="K311" s="220" t="s">
        <v>412</v>
      </c>
      <c r="L311" s="220" t="s">
        <v>412</v>
      </c>
      <c r="M311" s="220" t="s">
        <v>412</v>
      </c>
      <c r="N311" s="220">
        <v>2586</v>
      </c>
      <c r="O311" s="220">
        <v>195</v>
      </c>
      <c r="P311" s="220">
        <v>2639</v>
      </c>
      <c r="Q311" s="220">
        <v>327</v>
      </c>
      <c r="R311" s="220">
        <v>98</v>
      </c>
      <c r="S311" s="220" t="s">
        <v>188</v>
      </c>
      <c r="T311" s="270" t="s">
        <v>188</v>
      </c>
      <c r="U311" s="220"/>
      <c r="V311" s="272" t="s">
        <v>412</v>
      </c>
      <c r="W311" s="272">
        <v>12922</v>
      </c>
      <c r="X311" s="221">
        <v>2043457</v>
      </c>
    </row>
    <row r="312" spans="2:24">
      <c r="B312" s="378"/>
      <c r="C312" s="380"/>
      <c r="D312" s="86"/>
      <c r="E312" s="86" t="s">
        <v>788</v>
      </c>
      <c r="F312" s="220">
        <v>29269</v>
      </c>
      <c r="G312" s="220" t="s">
        <v>188</v>
      </c>
      <c r="H312" s="220">
        <v>4906</v>
      </c>
      <c r="I312" s="220" t="s">
        <v>412</v>
      </c>
      <c r="J312" s="220">
        <v>8260</v>
      </c>
      <c r="K312" s="220">
        <v>4213</v>
      </c>
      <c r="L312" s="220">
        <v>591</v>
      </c>
      <c r="M312" s="220">
        <v>648</v>
      </c>
      <c r="N312" s="220">
        <v>2611</v>
      </c>
      <c r="O312" s="220">
        <v>197</v>
      </c>
      <c r="P312" s="220">
        <v>3165</v>
      </c>
      <c r="Q312" s="220">
        <v>228</v>
      </c>
      <c r="R312" s="220">
        <v>248</v>
      </c>
      <c r="S312" s="220" t="s">
        <v>412</v>
      </c>
      <c r="T312" s="270" t="s">
        <v>412</v>
      </c>
      <c r="U312" s="220"/>
      <c r="V312" s="272" t="s">
        <v>412</v>
      </c>
      <c r="W312" s="272">
        <v>12462</v>
      </c>
      <c r="X312" s="221">
        <v>2331891</v>
      </c>
    </row>
    <row r="313" spans="2:24">
      <c r="B313" s="378"/>
      <c r="C313" s="380"/>
      <c r="D313" s="86"/>
      <c r="E313" s="86" t="s">
        <v>787</v>
      </c>
      <c r="F313" s="220">
        <v>101449</v>
      </c>
      <c r="G313" s="220" t="s">
        <v>412</v>
      </c>
      <c r="H313" s="220">
        <v>5811</v>
      </c>
      <c r="I313" s="220" t="s">
        <v>412</v>
      </c>
      <c r="J313" s="220">
        <v>24100</v>
      </c>
      <c r="K313" s="220">
        <v>16554</v>
      </c>
      <c r="L313" s="220">
        <v>1297</v>
      </c>
      <c r="M313" s="220">
        <v>2821</v>
      </c>
      <c r="N313" s="220">
        <v>3188</v>
      </c>
      <c r="O313" s="220">
        <v>240</v>
      </c>
      <c r="P313" s="220">
        <v>5338</v>
      </c>
      <c r="Q313" s="220">
        <v>330</v>
      </c>
      <c r="R313" s="220">
        <v>595</v>
      </c>
      <c r="S313" s="220" t="s">
        <v>188</v>
      </c>
      <c r="T313" s="270">
        <v>49000</v>
      </c>
      <c r="U313" s="220"/>
      <c r="V313" s="272" t="s">
        <v>412</v>
      </c>
      <c r="W313" s="272">
        <v>16275</v>
      </c>
      <c r="X313" s="221">
        <v>4131106</v>
      </c>
    </row>
    <row r="314" spans="2:24">
      <c r="B314" s="378"/>
      <c r="C314" s="380"/>
      <c r="D314" s="86"/>
      <c r="E314" s="86" t="s">
        <v>786</v>
      </c>
      <c r="F314" s="220">
        <v>24282</v>
      </c>
      <c r="G314" s="220" t="s">
        <v>412</v>
      </c>
      <c r="H314" s="220">
        <v>3631</v>
      </c>
      <c r="I314" s="220" t="s">
        <v>188</v>
      </c>
      <c r="J314" s="220">
        <v>2616</v>
      </c>
      <c r="K314" s="220" t="s">
        <v>412</v>
      </c>
      <c r="L314" s="220" t="s">
        <v>412</v>
      </c>
      <c r="M314" s="220" t="s">
        <v>412</v>
      </c>
      <c r="N314" s="220">
        <v>2432</v>
      </c>
      <c r="O314" s="220">
        <v>184</v>
      </c>
      <c r="P314" s="220">
        <v>3223</v>
      </c>
      <c r="Q314" s="220">
        <v>314</v>
      </c>
      <c r="R314" s="220">
        <v>244</v>
      </c>
      <c r="S314" s="220" t="s">
        <v>412</v>
      </c>
      <c r="T314" s="270" t="s">
        <v>412</v>
      </c>
      <c r="U314" s="220"/>
      <c r="V314" s="272" t="s">
        <v>412</v>
      </c>
      <c r="W314" s="272">
        <v>14254</v>
      </c>
      <c r="X314" s="221">
        <v>2404373</v>
      </c>
    </row>
    <row r="315" spans="2:24">
      <c r="B315" s="378"/>
      <c r="C315" s="380"/>
      <c r="D315" s="86"/>
      <c r="E315" s="86" t="s">
        <v>785</v>
      </c>
      <c r="F315" s="220">
        <v>25968</v>
      </c>
      <c r="G315" s="220" t="s">
        <v>412</v>
      </c>
      <c r="H315" s="220">
        <v>4228</v>
      </c>
      <c r="I315" s="220" t="s">
        <v>188</v>
      </c>
      <c r="J315" s="220">
        <v>3027</v>
      </c>
      <c r="K315" s="220" t="s">
        <v>412</v>
      </c>
      <c r="L315" s="220" t="s">
        <v>412</v>
      </c>
      <c r="M315" s="220" t="s">
        <v>412</v>
      </c>
      <c r="N315" s="220">
        <v>2815</v>
      </c>
      <c r="O315" s="220">
        <v>212</v>
      </c>
      <c r="P315" s="220">
        <v>3610</v>
      </c>
      <c r="Q315" s="220">
        <v>422</v>
      </c>
      <c r="R315" s="220">
        <v>256</v>
      </c>
      <c r="S315" s="220" t="s">
        <v>188</v>
      </c>
      <c r="T315" s="270" t="s">
        <v>412</v>
      </c>
      <c r="U315" s="220"/>
      <c r="V315" s="272" t="s">
        <v>412</v>
      </c>
      <c r="W315" s="272">
        <v>14425</v>
      </c>
      <c r="X315" s="221">
        <v>2951991</v>
      </c>
    </row>
    <row r="316" spans="2:24">
      <c r="B316" s="378"/>
      <c r="C316" s="380"/>
      <c r="D316" s="86"/>
      <c r="E316" s="86" t="s">
        <v>784</v>
      </c>
      <c r="F316" s="220">
        <v>38879</v>
      </c>
      <c r="G316" s="220" t="s">
        <v>412</v>
      </c>
      <c r="H316" s="220">
        <v>4288</v>
      </c>
      <c r="I316" s="220" t="s">
        <v>412</v>
      </c>
      <c r="J316" s="220">
        <v>2863</v>
      </c>
      <c r="K316" s="220" t="s">
        <v>412</v>
      </c>
      <c r="L316" s="220" t="s">
        <v>412</v>
      </c>
      <c r="M316" s="220" t="s">
        <v>412</v>
      </c>
      <c r="N316" s="220">
        <v>2662</v>
      </c>
      <c r="O316" s="220">
        <v>201</v>
      </c>
      <c r="P316" s="220">
        <v>3669</v>
      </c>
      <c r="Q316" s="220">
        <v>437</v>
      </c>
      <c r="R316" s="220">
        <v>103</v>
      </c>
      <c r="S316" s="220">
        <v>13500</v>
      </c>
      <c r="T316" s="270" t="s">
        <v>412</v>
      </c>
      <c r="U316" s="220"/>
      <c r="V316" s="272" t="s">
        <v>412</v>
      </c>
      <c r="W316" s="272">
        <v>14019</v>
      </c>
      <c r="X316" s="221">
        <v>3047410</v>
      </c>
    </row>
    <row r="317" spans="2:24">
      <c r="B317" s="378"/>
      <c r="C317" s="380"/>
      <c r="D317" s="86"/>
      <c r="E317" s="86" t="s">
        <v>783</v>
      </c>
      <c r="F317" s="220">
        <v>23310</v>
      </c>
      <c r="G317" s="220" t="s">
        <v>412</v>
      </c>
      <c r="H317" s="220">
        <v>3947</v>
      </c>
      <c r="I317" s="220" t="s">
        <v>412</v>
      </c>
      <c r="J317" s="220">
        <v>2205</v>
      </c>
      <c r="K317" s="220" t="s">
        <v>412</v>
      </c>
      <c r="L317" s="220" t="s">
        <v>412</v>
      </c>
      <c r="M317" s="220" t="s">
        <v>412</v>
      </c>
      <c r="N317" s="220">
        <v>2050</v>
      </c>
      <c r="O317" s="220">
        <v>155</v>
      </c>
      <c r="P317" s="220">
        <v>3686</v>
      </c>
      <c r="Q317" s="220">
        <v>289</v>
      </c>
      <c r="R317" s="220" t="s">
        <v>412</v>
      </c>
      <c r="S317" s="220" t="s">
        <v>412</v>
      </c>
      <c r="T317" s="220" t="s">
        <v>412</v>
      </c>
      <c r="U317" s="220"/>
      <c r="V317" s="272" t="s">
        <v>412</v>
      </c>
      <c r="W317" s="272">
        <v>13183</v>
      </c>
      <c r="X317" s="220">
        <v>1695701</v>
      </c>
    </row>
    <row r="318" spans="2:24">
      <c r="B318" s="378" t="s">
        <v>86</v>
      </c>
      <c r="C318" s="380">
        <v>2</v>
      </c>
      <c r="D318" s="86">
        <v>2020</v>
      </c>
      <c r="E318" s="86" t="s">
        <v>794</v>
      </c>
      <c r="F318" s="220">
        <v>21045</v>
      </c>
      <c r="G318" s="220" t="s">
        <v>412</v>
      </c>
      <c r="H318" s="220">
        <v>4235</v>
      </c>
      <c r="I318" s="220" t="s">
        <v>412</v>
      </c>
      <c r="J318" s="220">
        <f t="shared" ref="J318:J329" si="0">SUM(K318:O318)</f>
        <v>2213</v>
      </c>
      <c r="K318" s="220" t="s">
        <v>412</v>
      </c>
      <c r="L318" s="220" t="s">
        <v>412</v>
      </c>
      <c r="M318" s="220" t="s">
        <v>412</v>
      </c>
      <c r="N318" s="220">
        <v>2070</v>
      </c>
      <c r="O318" s="220">
        <v>143</v>
      </c>
      <c r="P318" s="220">
        <v>3946</v>
      </c>
      <c r="Q318" s="220">
        <v>272</v>
      </c>
      <c r="R318" s="220" t="s">
        <v>412</v>
      </c>
      <c r="S318" s="220" t="s">
        <v>188</v>
      </c>
      <c r="T318" s="220" t="s">
        <v>188</v>
      </c>
      <c r="U318" s="220" t="s">
        <v>188</v>
      </c>
      <c r="V318" s="220" t="s">
        <v>188</v>
      </c>
      <c r="W318" s="272">
        <v>10379</v>
      </c>
      <c r="X318" s="221">
        <v>3452708</v>
      </c>
    </row>
    <row r="319" spans="2:24">
      <c r="B319" s="378"/>
      <c r="C319" s="380"/>
      <c r="D319" s="86"/>
      <c r="E319" s="86" t="s">
        <v>793</v>
      </c>
      <c r="F319" s="220">
        <v>19519</v>
      </c>
      <c r="G319" s="220" t="s">
        <v>412</v>
      </c>
      <c r="H319" s="220">
        <v>3082</v>
      </c>
      <c r="I319" s="220" t="s">
        <v>412</v>
      </c>
      <c r="J319" s="220">
        <f t="shared" si="0"/>
        <v>2126</v>
      </c>
      <c r="K319" s="220" t="s">
        <v>412</v>
      </c>
      <c r="L319" s="220" t="s">
        <v>412</v>
      </c>
      <c r="M319" s="220" t="s">
        <v>412</v>
      </c>
      <c r="N319" s="220">
        <v>1999</v>
      </c>
      <c r="O319" s="220">
        <v>127</v>
      </c>
      <c r="P319" s="220">
        <v>3064</v>
      </c>
      <c r="Q319" s="220">
        <v>143</v>
      </c>
      <c r="R319" s="220" t="s">
        <v>412</v>
      </c>
      <c r="S319" s="220" t="s">
        <v>412</v>
      </c>
      <c r="T319" s="220" t="s">
        <v>412</v>
      </c>
      <c r="U319" s="220" t="s">
        <v>412</v>
      </c>
      <c r="V319" s="220" t="s">
        <v>412</v>
      </c>
      <c r="W319" s="272">
        <v>11104</v>
      </c>
      <c r="X319" s="221">
        <v>1670214</v>
      </c>
    </row>
    <row r="320" spans="2:24">
      <c r="B320" s="378"/>
      <c r="C320" s="380"/>
      <c r="D320" s="86"/>
      <c r="E320" s="86" t="s">
        <v>792</v>
      </c>
      <c r="F320" s="220">
        <v>22911</v>
      </c>
      <c r="G320" s="220" t="s">
        <v>412</v>
      </c>
      <c r="H320" s="220">
        <v>3185</v>
      </c>
      <c r="I320" s="220" t="s">
        <v>412</v>
      </c>
      <c r="J320" s="220">
        <f t="shared" si="0"/>
        <v>2486</v>
      </c>
      <c r="K320" s="220" t="s">
        <v>412</v>
      </c>
      <c r="L320" s="220" t="s">
        <v>412</v>
      </c>
      <c r="M320" s="220" t="s">
        <v>412</v>
      </c>
      <c r="N320" s="220">
        <v>2336</v>
      </c>
      <c r="O320" s="220">
        <v>150</v>
      </c>
      <c r="P320" s="220">
        <v>3348</v>
      </c>
      <c r="Q320" s="220">
        <v>413</v>
      </c>
      <c r="R320" s="220" t="s">
        <v>412</v>
      </c>
      <c r="S320" s="220" t="s">
        <v>188</v>
      </c>
      <c r="T320" s="220" t="s">
        <v>188</v>
      </c>
      <c r="U320" s="220" t="s">
        <v>188</v>
      </c>
      <c r="V320" s="220" t="s">
        <v>188</v>
      </c>
      <c r="W320" s="272">
        <v>13479</v>
      </c>
      <c r="X320" s="221">
        <v>1728069</v>
      </c>
    </row>
    <row r="321" spans="2:24">
      <c r="B321" s="378"/>
      <c r="C321" s="380"/>
      <c r="D321" s="86"/>
      <c r="E321" s="86" t="s">
        <v>791</v>
      </c>
      <c r="F321" s="220">
        <v>15620</v>
      </c>
      <c r="G321" s="220">
        <v>20</v>
      </c>
      <c r="H321" s="220">
        <v>1461</v>
      </c>
      <c r="I321" s="220" t="s">
        <v>412</v>
      </c>
      <c r="J321" s="220">
        <f t="shared" si="0"/>
        <v>2032</v>
      </c>
      <c r="K321" s="220" t="s">
        <v>412</v>
      </c>
      <c r="L321" s="220" t="s">
        <v>412</v>
      </c>
      <c r="M321" s="220" t="s">
        <v>412</v>
      </c>
      <c r="N321" s="220">
        <v>1802</v>
      </c>
      <c r="O321" s="220">
        <v>230</v>
      </c>
      <c r="P321" s="220">
        <v>1707</v>
      </c>
      <c r="Q321" s="220">
        <v>219</v>
      </c>
      <c r="R321" s="220">
        <v>69</v>
      </c>
      <c r="S321" s="220" t="s">
        <v>412</v>
      </c>
      <c r="T321" s="220" t="s">
        <v>412</v>
      </c>
      <c r="U321" s="220" t="s">
        <v>412</v>
      </c>
      <c r="V321" s="220" t="s">
        <v>412</v>
      </c>
      <c r="W321" s="272">
        <v>10112</v>
      </c>
      <c r="X321" s="221">
        <v>726860</v>
      </c>
    </row>
    <row r="322" spans="2:24">
      <c r="B322" s="378"/>
      <c r="C322" s="380"/>
      <c r="D322" s="86"/>
      <c r="E322" s="86" t="s">
        <v>790</v>
      </c>
      <c r="F322" s="220">
        <v>14515</v>
      </c>
      <c r="G322" s="220">
        <v>50</v>
      </c>
      <c r="H322" s="220">
        <v>309</v>
      </c>
      <c r="I322" s="220" t="s">
        <v>412</v>
      </c>
      <c r="J322" s="220">
        <f t="shared" si="0"/>
        <v>1918</v>
      </c>
      <c r="K322" s="220" t="s">
        <v>412</v>
      </c>
      <c r="L322" s="220" t="s">
        <v>412</v>
      </c>
      <c r="M322" s="220" t="s">
        <v>412</v>
      </c>
      <c r="N322" s="220">
        <v>1690</v>
      </c>
      <c r="O322" s="220">
        <v>228</v>
      </c>
      <c r="P322" s="220">
        <v>258</v>
      </c>
      <c r="Q322" s="220">
        <v>111</v>
      </c>
      <c r="R322" s="220" t="s">
        <v>412</v>
      </c>
      <c r="S322" s="220" t="s">
        <v>188</v>
      </c>
      <c r="T322" s="220" t="s">
        <v>188</v>
      </c>
      <c r="U322" s="220" t="s">
        <v>188</v>
      </c>
      <c r="V322" s="220" t="s">
        <v>188</v>
      </c>
      <c r="W322" s="272">
        <v>11869</v>
      </c>
      <c r="X322" s="221">
        <v>602748</v>
      </c>
    </row>
    <row r="323" spans="2:24">
      <c r="B323" s="378"/>
      <c r="C323" s="380"/>
      <c r="D323" s="86"/>
      <c r="E323" s="86" t="s">
        <v>789</v>
      </c>
      <c r="F323" s="220">
        <v>18435</v>
      </c>
      <c r="G323" s="220">
        <v>30</v>
      </c>
      <c r="H323" s="220">
        <v>1240</v>
      </c>
      <c r="I323" s="220" t="s">
        <v>412</v>
      </c>
      <c r="J323" s="220">
        <f t="shared" si="0"/>
        <v>2591</v>
      </c>
      <c r="K323" s="220" t="s">
        <v>412</v>
      </c>
      <c r="L323" s="220" t="s">
        <v>412</v>
      </c>
      <c r="M323" s="220" t="s">
        <v>412</v>
      </c>
      <c r="N323" s="220">
        <v>2404</v>
      </c>
      <c r="O323" s="220">
        <v>187</v>
      </c>
      <c r="P323" s="220">
        <v>2315</v>
      </c>
      <c r="Q323" s="220">
        <v>199</v>
      </c>
      <c r="R323" s="220">
        <v>144</v>
      </c>
      <c r="S323" s="220" t="s">
        <v>412</v>
      </c>
      <c r="T323" s="220" t="s">
        <v>412</v>
      </c>
      <c r="U323" s="220" t="s">
        <v>412</v>
      </c>
      <c r="V323" s="220" t="s">
        <v>412</v>
      </c>
      <c r="W323" s="272">
        <v>11916</v>
      </c>
      <c r="X323" s="221">
        <v>1144161</v>
      </c>
    </row>
    <row r="324" spans="2:24">
      <c r="B324" s="378"/>
      <c r="C324" s="380"/>
      <c r="D324" s="86"/>
      <c r="E324" s="86" t="s">
        <v>788</v>
      </c>
      <c r="F324" s="220">
        <v>24216</v>
      </c>
      <c r="G324" s="220">
        <v>50</v>
      </c>
      <c r="H324" s="220">
        <v>3402</v>
      </c>
      <c r="I324" s="220" t="s">
        <v>412</v>
      </c>
      <c r="J324" s="220">
        <f t="shared" si="0"/>
        <v>5337</v>
      </c>
      <c r="K324" s="220">
        <v>2107</v>
      </c>
      <c r="L324" s="220">
        <v>173</v>
      </c>
      <c r="M324" s="220">
        <v>374</v>
      </c>
      <c r="N324" s="220">
        <v>2551</v>
      </c>
      <c r="O324" s="220">
        <v>132</v>
      </c>
      <c r="P324" s="220">
        <v>2641</v>
      </c>
      <c r="Q324" s="220">
        <v>260</v>
      </c>
      <c r="R324" s="220">
        <v>165</v>
      </c>
      <c r="S324" s="220" t="s">
        <v>188</v>
      </c>
      <c r="T324" s="220" t="s">
        <v>188</v>
      </c>
      <c r="U324" s="220" t="s">
        <v>188</v>
      </c>
      <c r="V324" s="220" t="s">
        <v>188</v>
      </c>
      <c r="W324" s="272">
        <v>12361</v>
      </c>
      <c r="X324" s="221">
        <v>1482141</v>
      </c>
    </row>
    <row r="325" spans="2:24">
      <c r="B325" s="378"/>
      <c r="C325" s="380"/>
      <c r="D325" s="86"/>
      <c r="E325" s="86" t="s">
        <v>787</v>
      </c>
      <c r="F325" s="220">
        <v>41047</v>
      </c>
      <c r="G325" s="220">
        <v>40</v>
      </c>
      <c r="H325" s="220">
        <v>6249</v>
      </c>
      <c r="I325" s="220" t="s">
        <v>412</v>
      </c>
      <c r="J325" s="220">
        <f t="shared" si="0"/>
        <v>14609</v>
      </c>
      <c r="K325" s="220">
        <v>8277</v>
      </c>
      <c r="L325" s="220">
        <v>1557</v>
      </c>
      <c r="M325" s="220">
        <v>2014</v>
      </c>
      <c r="N325" s="220">
        <v>2552</v>
      </c>
      <c r="O325" s="220">
        <v>209</v>
      </c>
      <c r="P325" s="220">
        <v>3660</v>
      </c>
      <c r="Q325" s="220">
        <v>267</v>
      </c>
      <c r="R325" s="220">
        <v>814</v>
      </c>
      <c r="S325" s="220" t="s">
        <v>412</v>
      </c>
      <c r="T325" s="220" t="s">
        <v>412</v>
      </c>
      <c r="U325" s="220" t="s">
        <v>412</v>
      </c>
      <c r="V325" s="220" t="s">
        <v>412</v>
      </c>
      <c r="W325" s="272">
        <v>15408</v>
      </c>
      <c r="X325" s="221">
        <v>2080384</v>
      </c>
    </row>
    <row r="326" spans="2:24">
      <c r="B326" s="378"/>
      <c r="C326" s="380"/>
      <c r="D326" s="86"/>
      <c r="E326" s="86" t="s">
        <v>786</v>
      </c>
      <c r="F326" s="220">
        <v>23877</v>
      </c>
      <c r="G326" s="220">
        <v>40</v>
      </c>
      <c r="H326" s="220">
        <v>5069</v>
      </c>
      <c r="I326" s="220" t="s">
        <v>412</v>
      </c>
      <c r="J326" s="220">
        <f t="shared" si="0"/>
        <v>2339</v>
      </c>
      <c r="K326" s="220" t="s">
        <v>412</v>
      </c>
      <c r="L326" s="220" t="s">
        <v>412</v>
      </c>
      <c r="M326" s="220" t="s">
        <v>412</v>
      </c>
      <c r="N326" s="220">
        <v>2210</v>
      </c>
      <c r="O326" s="220">
        <v>129</v>
      </c>
      <c r="P326" s="220">
        <v>2995</v>
      </c>
      <c r="Q326" s="220">
        <v>237</v>
      </c>
      <c r="R326" s="220">
        <v>417</v>
      </c>
      <c r="S326" s="220" t="s">
        <v>188</v>
      </c>
      <c r="T326" s="220" t="s">
        <v>188</v>
      </c>
      <c r="U326" s="220" t="s">
        <v>188</v>
      </c>
      <c r="V326" s="220" t="s">
        <v>188</v>
      </c>
      <c r="W326" s="272">
        <v>12780</v>
      </c>
      <c r="X326" s="221">
        <v>1898683</v>
      </c>
    </row>
    <row r="327" spans="2:24">
      <c r="B327" s="378"/>
      <c r="C327" s="380"/>
      <c r="D327" s="86"/>
      <c r="E327" s="86" t="s">
        <v>785</v>
      </c>
      <c r="F327" s="220">
        <v>25893</v>
      </c>
      <c r="G327" s="220">
        <v>130</v>
      </c>
      <c r="H327" s="220">
        <v>5354</v>
      </c>
      <c r="I327" s="220" t="s">
        <v>412</v>
      </c>
      <c r="J327" s="220">
        <f t="shared" si="0"/>
        <v>2687</v>
      </c>
      <c r="K327" s="220" t="s">
        <v>412</v>
      </c>
      <c r="L327" s="220" t="s">
        <v>412</v>
      </c>
      <c r="M327" s="220" t="s">
        <v>412</v>
      </c>
      <c r="N327" s="220">
        <v>2458</v>
      </c>
      <c r="O327" s="220">
        <v>229</v>
      </c>
      <c r="P327" s="220">
        <v>3082</v>
      </c>
      <c r="Q327" s="220">
        <v>269</v>
      </c>
      <c r="R327" s="220">
        <v>514</v>
      </c>
      <c r="S327" s="220" t="s">
        <v>412</v>
      </c>
      <c r="T327" s="220" t="s">
        <v>412</v>
      </c>
      <c r="U327" s="220" t="s">
        <v>412</v>
      </c>
      <c r="V327" s="220" t="s">
        <v>412</v>
      </c>
      <c r="W327" s="272">
        <v>13857</v>
      </c>
      <c r="X327" s="221">
        <v>2358780</v>
      </c>
    </row>
    <row r="328" spans="2:24">
      <c r="B328" s="378"/>
      <c r="C328" s="380"/>
      <c r="D328" s="86"/>
      <c r="E328" s="86" t="s">
        <v>784</v>
      </c>
      <c r="F328" s="220">
        <v>25647</v>
      </c>
      <c r="G328" s="220">
        <v>40</v>
      </c>
      <c r="H328" s="220">
        <v>5089</v>
      </c>
      <c r="I328" s="220" t="s">
        <v>412</v>
      </c>
      <c r="J328" s="220">
        <f t="shared" si="0"/>
        <v>2811</v>
      </c>
      <c r="K328" s="220" t="s">
        <v>412</v>
      </c>
      <c r="L328" s="220" t="s">
        <v>412</v>
      </c>
      <c r="M328" s="220" t="s">
        <v>412</v>
      </c>
      <c r="N328" s="220">
        <v>2604</v>
      </c>
      <c r="O328" s="220">
        <v>207</v>
      </c>
      <c r="P328" s="220">
        <v>3598</v>
      </c>
      <c r="Q328" s="220">
        <v>298</v>
      </c>
      <c r="R328" s="220">
        <v>320</v>
      </c>
      <c r="S328" s="220" t="s">
        <v>188</v>
      </c>
      <c r="T328" s="220" t="s">
        <v>188</v>
      </c>
      <c r="U328" s="220" t="s">
        <v>188</v>
      </c>
      <c r="V328" s="220" t="s">
        <v>188</v>
      </c>
      <c r="W328" s="272">
        <v>13491</v>
      </c>
      <c r="X328" s="221">
        <v>2719104</v>
      </c>
    </row>
    <row r="329" spans="2:24">
      <c r="B329" s="378"/>
      <c r="C329" s="380"/>
      <c r="D329" s="86"/>
      <c r="E329" s="86" t="s">
        <v>783</v>
      </c>
      <c r="F329" s="220">
        <v>19969</v>
      </c>
      <c r="G329" s="220">
        <v>20</v>
      </c>
      <c r="H329" s="220">
        <v>2716</v>
      </c>
      <c r="I329" s="220" t="s">
        <v>412</v>
      </c>
      <c r="J329" s="220">
        <f t="shared" si="0"/>
        <v>1929</v>
      </c>
      <c r="K329" s="220" t="s">
        <v>412</v>
      </c>
      <c r="L329" s="220" t="s">
        <v>412</v>
      </c>
      <c r="M329" s="220" t="s">
        <v>412</v>
      </c>
      <c r="N329" s="220">
        <v>1789</v>
      </c>
      <c r="O329" s="220">
        <v>140</v>
      </c>
      <c r="P329" s="220">
        <v>2545</v>
      </c>
      <c r="Q329" s="220">
        <v>130</v>
      </c>
      <c r="R329" s="220" t="s">
        <v>412</v>
      </c>
      <c r="S329" s="220" t="s">
        <v>412</v>
      </c>
      <c r="T329" s="220" t="s">
        <v>412</v>
      </c>
      <c r="U329" s="220" t="s">
        <v>412</v>
      </c>
      <c r="V329" s="220" t="s">
        <v>412</v>
      </c>
      <c r="W329" s="272">
        <v>12629</v>
      </c>
      <c r="X329" s="220">
        <v>1453798</v>
      </c>
    </row>
    <row r="330" spans="2:24">
      <c r="B330" s="378" t="s">
        <v>86</v>
      </c>
      <c r="C330" s="380">
        <v>3</v>
      </c>
      <c r="D330" s="86">
        <v>2021</v>
      </c>
      <c r="E330" s="86" t="s">
        <v>794</v>
      </c>
      <c r="F330" s="220">
        <v>14617</v>
      </c>
      <c r="G330" s="220">
        <v>20</v>
      </c>
      <c r="H330" s="220">
        <v>2122</v>
      </c>
      <c r="I330" s="220" t="s">
        <v>412</v>
      </c>
      <c r="J330" s="220">
        <v>1827</v>
      </c>
      <c r="K330" s="220" t="s">
        <v>412</v>
      </c>
      <c r="L330" s="220" t="s">
        <v>412</v>
      </c>
      <c r="M330" s="220" t="s">
        <v>412</v>
      </c>
      <c r="N330" s="220">
        <v>1694</v>
      </c>
      <c r="O330" s="220">
        <v>133</v>
      </c>
      <c r="P330" s="220">
        <v>2402</v>
      </c>
      <c r="Q330" s="220">
        <v>102</v>
      </c>
      <c r="R330" s="220" t="s">
        <v>412</v>
      </c>
      <c r="S330" s="220" t="s">
        <v>412</v>
      </c>
      <c r="T330" s="220" t="s">
        <v>412</v>
      </c>
      <c r="U330" s="220"/>
      <c r="V330" s="220" t="s">
        <v>412</v>
      </c>
      <c r="W330" s="272">
        <v>8144</v>
      </c>
      <c r="X330" s="220">
        <v>1505774</v>
      </c>
    </row>
    <row r="331" spans="2:24">
      <c r="B331" s="378"/>
      <c r="C331" s="380"/>
      <c r="D331" s="86"/>
      <c r="E331" s="86" t="s">
        <v>793</v>
      </c>
      <c r="F331" s="220">
        <v>16161</v>
      </c>
      <c r="G331" s="220">
        <v>30</v>
      </c>
      <c r="H331" s="220">
        <v>1200</v>
      </c>
      <c r="I331" s="220" t="s">
        <v>412</v>
      </c>
      <c r="J331" s="220">
        <v>1711</v>
      </c>
      <c r="K331" s="220" t="s">
        <v>412</v>
      </c>
      <c r="L331" s="220" t="s">
        <v>412</v>
      </c>
      <c r="M331" s="220" t="s">
        <v>412</v>
      </c>
      <c r="N331" s="220">
        <v>1583</v>
      </c>
      <c r="O331" s="220">
        <v>128</v>
      </c>
      <c r="P331" s="220">
        <v>2425</v>
      </c>
      <c r="Q331" s="220">
        <v>133</v>
      </c>
      <c r="R331" s="220" t="s">
        <v>412</v>
      </c>
      <c r="S331" s="220" t="s">
        <v>412</v>
      </c>
      <c r="T331" s="220" t="s">
        <v>412</v>
      </c>
      <c r="U331" s="220"/>
      <c r="V331" s="220" t="s">
        <v>412</v>
      </c>
      <c r="W331" s="272">
        <v>10662</v>
      </c>
      <c r="X331" s="220">
        <v>1123130</v>
      </c>
    </row>
    <row r="332" spans="2:24">
      <c r="B332" s="378"/>
      <c r="C332" s="380"/>
      <c r="D332" s="86"/>
      <c r="E332" s="86" t="s">
        <v>792</v>
      </c>
      <c r="F332" s="220">
        <v>22307</v>
      </c>
      <c r="G332" s="220">
        <v>30</v>
      </c>
      <c r="H332" s="220">
        <v>3822</v>
      </c>
      <c r="I332" s="220" t="s">
        <v>412</v>
      </c>
      <c r="J332" s="220">
        <v>2639</v>
      </c>
      <c r="K332" s="220" t="s">
        <v>412</v>
      </c>
      <c r="L332" s="220" t="s">
        <v>412</v>
      </c>
      <c r="M332" s="220" t="s">
        <v>412</v>
      </c>
      <c r="N332" s="220">
        <v>2501</v>
      </c>
      <c r="O332" s="220">
        <v>138</v>
      </c>
      <c r="P332" s="220">
        <v>2945</v>
      </c>
      <c r="Q332" s="220">
        <v>283</v>
      </c>
      <c r="R332" s="220" t="s">
        <v>412</v>
      </c>
      <c r="S332" s="220" t="s">
        <v>412</v>
      </c>
      <c r="T332" s="220" t="s">
        <v>412</v>
      </c>
      <c r="U332" s="220"/>
      <c r="V332" s="220" t="s">
        <v>412</v>
      </c>
      <c r="W332" s="272">
        <v>12588</v>
      </c>
      <c r="X332" s="220">
        <v>1672607</v>
      </c>
    </row>
    <row r="333" spans="2:24">
      <c r="B333" s="378"/>
      <c r="C333" s="380"/>
      <c r="D333" s="86"/>
      <c r="E333" s="86" t="s">
        <v>791</v>
      </c>
      <c r="F333" s="220">
        <v>21672</v>
      </c>
      <c r="G333" s="220">
        <v>50</v>
      </c>
      <c r="H333" s="220">
        <v>3121</v>
      </c>
      <c r="I333" s="220" t="s">
        <v>412</v>
      </c>
      <c r="J333" s="220">
        <v>2755</v>
      </c>
      <c r="K333" s="220" t="s">
        <v>412</v>
      </c>
      <c r="L333" s="220" t="s">
        <v>412</v>
      </c>
      <c r="M333" s="220" t="s">
        <v>412</v>
      </c>
      <c r="N333" s="220">
        <v>2546</v>
      </c>
      <c r="O333" s="220">
        <v>209</v>
      </c>
      <c r="P333" s="220">
        <v>2679</v>
      </c>
      <c r="Q333" s="220">
        <v>168</v>
      </c>
      <c r="R333" s="220">
        <v>400</v>
      </c>
      <c r="S333" s="220" t="s">
        <v>412</v>
      </c>
      <c r="T333" s="220" t="s">
        <v>412</v>
      </c>
      <c r="U333" s="220"/>
      <c r="V333" s="220" t="s">
        <v>412</v>
      </c>
      <c r="W333" s="272">
        <v>12499</v>
      </c>
      <c r="X333" s="220">
        <v>1614639</v>
      </c>
    </row>
    <row r="334" spans="2:24">
      <c r="B334" s="378"/>
      <c r="C334" s="380"/>
      <c r="D334" s="86"/>
      <c r="E334" s="86" t="s">
        <v>790</v>
      </c>
      <c r="F334" s="220">
        <v>24919</v>
      </c>
      <c r="G334" s="220">
        <v>100</v>
      </c>
      <c r="H334" s="220">
        <v>4571</v>
      </c>
      <c r="I334" s="220" t="s">
        <v>412</v>
      </c>
      <c r="J334" s="220">
        <v>2591</v>
      </c>
      <c r="K334" s="220" t="s">
        <v>412</v>
      </c>
      <c r="L334" s="220" t="s">
        <v>412</v>
      </c>
      <c r="M334" s="220" t="s">
        <v>412</v>
      </c>
      <c r="N334" s="220">
        <v>2384</v>
      </c>
      <c r="O334" s="220">
        <v>207</v>
      </c>
      <c r="P334" s="220">
        <v>2897</v>
      </c>
      <c r="Q334" s="220">
        <v>211</v>
      </c>
      <c r="R334" s="220">
        <v>611</v>
      </c>
      <c r="S334" s="220" t="s">
        <v>412</v>
      </c>
      <c r="T334" s="220" t="s">
        <v>412</v>
      </c>
      <c r="U334" s="220"/>
      <c r="V334" s="220" t="s">
        <v>412</v>
      </c>
      <c r="W334" s="272">
        <v>13938</v>
      </c>
      <c r="X334" s="220">
        <v>1747587</v>
      </c>
    </row>
    <row r="335" spans="2:24">
      <c r="B335" s="378"/>
      <c r="C335" s="380"/>
      <c r="D335" s="86"/>
      <c r="E335" s="86" t="s">
        <v>789</v>
      </c>
      <c r="F335" s="220">
        <v>19831</v>
      </c>
      <c r="G335" s="220">
        <v>30</v>
      </c>
      <c r="H335" s="220">
        <v>2900</v>
      </c>
      <c r="I335" s="220" t="s">
        <v>412</v>
      </c>
      <c r="J335" s="220">
        <v>2481</v>
      </c>
      <c r="K335" s="220" t="s">
        <v>412</v>
      </c>
      <c r="L335" s="220" t="s">
        <v>412</v>
      </c>
      <c r="M335" s="220" t="s">
        <v>412</v>
      </c>
      <c r="N335" s="220">
        <v>2311</v>
      </c>
      <c r="O335" s="220">
        <v>170</v>
      </c>
      <c r="P335" s="220">
        <v>2300</v>
      </c>
      <c r="Q335" s="220">
        <v>148</v>
      </c>
      <c r="R335" s="220">
        <v>281</v>
      </c>
      <c r="S335" s="220" t="s">
        <v>412</v>
      </c>
      <c r="T335" s="220" t="s">
        <v>412</v>
      </c>
      <c r="U335" s="220"/>
      <c r="V335" s="220" t="s">
        <v>412</v>
      </c>
      <c r="W335" s="272">
        <v>11691</v>
      </c>
      <c r="X335" s="220">
        <v>1474758</v>
      </c>
    </row>
    <row r="336" spans="2:24">
      <c r="B336" s="378"/>
      <c r="C336" s="380"/>
      <c r="D336" s="86"/>
      <c r="E336" s="86" t="s">
        <v>788</v>
      </c>
      <c r="F336" s="220">
        <v>32052</v>
      </c>
      <c r="G336" s="220">
        <v>50</v>
      </c>
      <c r="H336" s="220">
        <v>4062</v>
      </c>
      <c r="I336" s="220" t="s">
        <v>412</v>
      </c>
      <c r="J336" s="220">
        <v>13020</v>
      </c>
      <c r="K336" s="220">
        <v>7731</v>
      </c>
      <c r="L336" s="220">
        <v>1179</v>
      </c>
      <c r="M336" s="220">
        <v>1142</v>
      </c>
      <c r="N336" s="220">
        <v>2848</v>
      </c>
      <c r="O336" s="220">
        <v>120</v>
      </c>
      <c r="P336" s="220">
        <v>2797</v>
      </c>
      <c r="Q336" s="220">
        <v>164</v>
      </c>
      <c r="R336" s="220">
        <v>536</v>
      </c>
      <c r="S336" s="220" t="s">
        <v>412</v>
      </c>
      <c r="T336" s="220" t="s">
        <v>412</v>
      </c>
      <c r="U336" s="220"/>
      <c r="V336" s="220" t="s">
        <v>412</v>
      </c>
      <c r="W336" s="272">
        <v>11423</v>
      </c>
      <c r="X336" s="220">
        <v>1870584</v>
      </c>
    </row>
    <row r="337" spans="2:24">
      <c r="B337" s="378"/>
      <c r="C337" s="380"/>
      <c r="D337" s="86"/>
      <c r="E337" s="86" t="s">
        <v>787</v>
      </c>
      <c r="F337" s="220">
        <v>33154</v>
      </c>
      <c r="G337" s="220">
        <v>10</v>
      </c>
      <c r="H337" s="220">
        <v>6396</v>
      </c>
      <c r="I337" s="220" t="s">
        <v>412</v>
      </c>
      <c r="J337" s="220">
        <v>10267</v>
      </c>
      <c r="K337" s="220">
        <v>5884</v>
      </c>
      <c r="L337" s="220">
        <v>502</v>
      </c>
      <c r="M337" s="220">
        <v>920</v>
      </c>
      <c r="N337" s="220">
        <v>2771</v>
      </c>
      <c r="O337" s="220">
        <v>190</v>
      </c>
      <c r="P337" s="220">
        <v>2873</v>
      </c>
      <c r="Q337" s="220">
        <v>136</v>
      </c>
      <c r="R337" s="220">
        <v>360</v>
      </c>
      <c r="S337" s="220" t="s">
        <v>412</v>
      </c>
      <c r="T337" s="220" t="s">
        <v>412</v>
      </c>
      <c r="U337" s="220"/>
      <c r="V337" s="220" t="s">
        <v>412</v>
      </c>
      <c r="W337" s="272">
        <v>13112</v>
      </c>
      <c r="X337" s="220">
        <v>1751624</v>
      </c>
    </row>
    <row r="338" spans="2:24">
      <c r="B338" s="378"/>
      <c r="C338" s="380"/>
      <c r="D338" s="86"/>
      <c r="E338" s="86" t="s">
        <v>786</v>
      </c>
      <c r="F338" s="220">
        <v>22385</v>
      </c>
      <c r="G338" s="220" t="s">
        <v>412</v>
      </c>
      <c r="H338" s="220">
        <v>3534</v>
      </c>
      <c r="I338" s="220" t="s">
        <v>412</v>
      </c>
      <c r="J338" s="220">
        <v>2437</v>
      </c>
      <c r="K338" s="220" t="s">
        <v>412</v>
      </c>
      <c r="L338" s="220" t="s">
        <v>412</v>
      </c>
      <c r="M338" s="220" t="s">
        <v>412</v>
      </c>
      <c r="N338" s="220">
        <v>2320</v>
      </c>
      <c r="O338" s="220">
        <v>117</v>
      </c>
      <c r="P338" s="220">
        <v>2386</v>
      </c>
      <c r="Q338" s="220">
        <v>129</v>
      </c>
      <c r="R338" s="220">
        <v>699</v>
      </c>
      <c r="S338" s="220" t="s">
        <v>412</v>
      </c>
      <c r="T338" s="220" t="s">
        <v>412</v>
      </c>
      <c r="U338" s="220"/>
      <c r="V338" s="220" t="s">
        <v>412</v>
      </c>
      <c r="W338" s="272">
        <v>13200</v>
      </c>
      <c r="X338" s="220">
        <v>1652579</v>
      </c>
    </row>
    <row r="339" spans="2:24">
      <c r="B339" s="378"/>
      <c r="C339" s="380"/>
      <c r="D339" s="86"/>
      <c r="E339" s="86" t="s">
        <v>785</v>
      </c>
      <c r="F339" s="220">
        <v>27500</v>
      </c>
      <c r="G339" s="220" t="s">
        <v>412</v>
      </c>
      <c r="H339" s="220">
        <v>5462</v>
      </c>
      <c r="I339" s="220" t="s">
        <v>412</v>
      </c>
      <c r="J339" s="220">
        <v>2880</v>
      </c>
      <c r="K339" s="220" t="s">
        <v>412</v>
      </c>
      <c r="L339" s="220" t="s">
        <v>412</v>
      </c>
      <c r="M339" s="220" t="s">
        <v>412</v>
      </c>
      <c r="N339" s="220">
        <v>2672</v>
      </c>
      <c r="O339" s="220">
        <v>208</v>
      </c>
      <c r="P339" s="220">
        <v>4500</v>
      </c>
      <c r="Q339" s="220">
        <v>143</v>
      </c>
      <c r="R339" s="220">
        <v>648</v>
      </c>
      <c r="S339" s="220" t="s">
        <v>412</v>
      </c>
      <c r="T339" s="220" t="s">
        <v>412</v>
      </c>
      <c r="U339" s="220"/>
      <c r="V339" s="220" t="s">
        <v>412</v>
      </c>
      <c r="W339" s="272">
        <v>13867</v>
      </c>
      <c r="X339" s="220">
        <v>2201373</v>
      </c>
    </row>
    <row r="340" spans="2:24">
      <c r="B340" s="378"/>
      <c r="C340" s="380"/>
      <c r="D340" s="86"/>
      <c r="E340" s="86" t="s">
        <v>784</v>
      </c>
      <c r="F340" s="220">
        <v>25843</v>
      </c>
      <c r="G340" s="220" t="s">
        <v>412</v>
      </c>
      <c r="H340" s="220">
        <v>4895</v>
      </c>
      <c r="I340" s="220" t="s">
        <v>412</v>
      </c>
      <c r="J340" s="220">
        <v>2909</v>
      </c>
      <c r="K340" s="220" t="s">
        <v>412</v>
      </c>
      <c r="L340" s="220" t="s">
        <v>412</v>
      </c>
      <c r="M340" s="220" t="s">
        <v>412</v>
      </c>
      <c r="N340" s="220">
        <v>2721</v>
      </c>
      <c r="O340" s="220">
        <v>188</v>
      </c>
      <c r="P340" s="220">
        <v>4399</v>
      </c>
      <c r="Q340" s="220">
        <v>204</v>
      </c>
      <c r="R340" s="220">
        <v>359</v>
      </c>
      <c r="S340" s="220" t="s">
        <v>412</v>
      </c>
      <c r="T340" s="220" t="s">
        <v>412</v>
      </c>
      <c r="U340" s="220"/>
      <c r="V340" s="220" t="s">
        <v>412</v>
      </c>
      <c r="W340" s="272">
        <v>13077</v>
      </c>
      <c r="X340" s="220">
        <v>2658377</v>
      </c>
    </row>
    <row r="341" spans="2:24">
      <c r="B341" s="378"/>
      <c r="C341" s="380"/>
      <c r="D341" s="86"/>
      <c r="E341" s="86" t="s">
        <v>783</v>
      </c>
      <c r="F341" s="220">
        <v>21644</v>
      </c>
      <c r="G341" s="220" t="s">
        <v>412</v>
      </c>
      <c r="H341" s="220">
        <v>2798</v>
      </c>
      <c r="I341" s="220" t="s">
        <v>412</v>
      </c>
      <c r="J341" s="220">
        <v>2708</v>
      </c>
      <c r="K341" s="220" t="s">
        <v>412</v>
      </c>
      <c r="L341" s="220" t="s">
        <v>412</v>
      </c>
      <c r="M341" s="220" t="s">
        <v>412</v>
      </c>
      <c r="N341" s="220">
        <v>2581</v>
      </c>
      <c r="O341" s="220">
        <v>127</v>
      </c>
      <c r="P341" s="220">
        <v>3546</v>
      </c>
      <c r="Q341" s="220">
        <v>188</v>
      </c>
      <c r="R341" s="220" t="s">
        <v>412</v>
      </c>
      <c r="S341" s="220" t="s">
        <v>412</v>
      </c>
      <c r="T341" s="220" t="s">
        <v>412</v>
      </c>
      <c r="U341" s="220"/>
      <c r="V341" s="220" t="s">
        <v>412</v>
      </c>
      <c r="W341" s="272">
        <v>12404</v>
      </c>
      <c r="X341" s="220">
        <v>1568989</v>
      </c>
    </row>
    <row r="342" spans="2:24">
      <c r="B342" s="378" t="s">
        <v>86</v>
      </c>
      <c r="C342" s="380">
        <v>4</v>
      </c>
      <c r="D342" s="86">
        <v>2022</v>
      </c>
      <c r="E342" s="86" t="s">
        <v>794</v>
      </c>
      <c r="F342" s="220">
        <v>16138</v>
      </c>
      <c r="G342" s="220" t="s">
        <v>412</v>
      </c>
      <c r="H342" s="220">
        <v>2391</v>
      </c>
      <c r="I342" s="220" t="s">
        <v>412</v>
      </c>
      <c r="J342" s="220">
        <v>2313</v>
      </c>
      <c r="K342" s="220" t="s">
        <v>412</v>
      </c>
      <c r="L342" s="220" t="s">
        <v>412</v>
      </c>
      <c r="M342" s="220" t="s">
        <v>412</v>
      </c>
      <c r="N342" s="220">
        <v>2168</v>
      </c>
      <c r="O342" s="220">
        <v>145</v>
      </c>
      <c r="P342" s="220">
        <v>2471</v>
      </c>
      <c r="Q342" s="220">
        <v>142</v>
      </c>
      <c r="R342" s="220" t="s">
        <v>412</v>
      </c>
      <c r="S342" s="220" t="s">
        <v>412</v>
      </c>
      <c r="T342" s="220" t="s">
        <v>412</v>
      </c>
      <c r="U342" s="220"/>
      <c r="V342" s="220" t="s">
        <v>412</v>
      </c>
      <c r="W342" s="272">
        <v>8821</v>
      </c>
      <c r="X342" s="220">
        <v>2395499</v>
      </c>
    </row>
    <row r="343" spans="2:24">
      <c r="B343" s="378"/>
      <c r="C343" s="380"/>
      <c r="D343" s="86"/>
      <c r="E343" s="86" t="s">
        <v>793</v>
      </c>
      <c r="F343" s="220">
        <v>13062</v>
      </c>
      <c r="G343" s="220" t="s">
        <v>412</v>
      </c>
      <c r="H343" s="220">
        <v>451</v>
      </c>
      <c r="I343" s="220" t="s">
        <v>412</v>
      </c>
      <c r="J343" s="220">
        <v>1982</v>
      </c>
      <c r="K343" s="220" t="s">
        <v>412</v>
      </c>
      <c r="L343" s="220" t="s">
        <v>412</v>
      </c>
      <c r="M343" s="220" t="s">
        <v>412</v>
      </c>
      <c r="N343" s="220">
        <v>1842</v>
      </c>
      <c r="O343" s="220">
        <v>140</v>
      </c>
      <c r="P343" s="220">
        <v>927</v>
      </c>
      <c r="Q343" s="220">
        <v>87</v>
      </c>
      <c r="R343" s="220" t="s">
        <v>412</v>
      </c>
      <c r="S343" s="220" t="s">
        <v>412</v>
      </c>
      <c r="T343" s="220" t="s">
        <v>412</v>
      </c>
      <c r="U343" s="220"/>
      <c r="V343" s="220" t="s">
        <v>412</v>
      </c>
      <c r="W343" s="272">
        <v>9615</v>
      </c>
      <c r="X343" s="220">
        <v>944058</v>
      </c>
    </row>
    <row r="344" spans="2:24">
      <c r="B344" s="378"/>
      <c r="C344" s="380"/>
      <c r="D344" s="86"/>
      <c r="E344" s="86" t="s">
        <v>792</v>
      </c>
      <c r="F344" s="220">
        <v>22837</v>
      </c>
      <c r="G344" s="220" t="s">
        <v>412</v>
      </c>
      <c r="H344" s="220">
        <v>3831</v>
      </c>
      <c r="I344" s="220" t="s">
        <v>412</v>
      </c>
      <c r="J344" s="220">
        <v>2453</v>
      </c>
      <c r="K344" s="220" t="s">
        <v>412</v>
      </c>
      <c r="L344" s="220" t="s">
        <v>412</v>
      </c>
      <c r="M344" s="220" t="s">
        <v>412</v>
      </c>
      <c r="N344" s="220">
        <v>2302</v>
      </c>
      <c r="O344" s="220">
        <v>151</v>
      </c>
      <c r="P344" s="220">
        <v>3880</v>
      </c>
      <c r="Q344" s="220">
        <v>262</v>
      </c>
      <c r="R344" s="220" t="s">
        <v>412</v>
      </c>
      <c r="S344" s="220" t="s">
        <v>412</v>
      </c>
      <c r="T344" s="220" t="s">
        <v>412</v>
      </c>
      <c r="U344" s="220"/>
      <c r="V344" s="220" t="s">
        <v>412</v>
      </c>
      <c r="W344" s="272">
        <v>12411</v>
      </c>
      <c r="X344" s="220">
        <v>1738825</v>
      </c>
    </row>
    <row r="345" spans="2:24">
      <c r="B345" s="378"/>
      <c r="C345" s="380"/>
      <c r="D345" s="86"/>
      <c r="E345" s="86" t="s">
        <v>791</v>
      </c>
      <c r="F345" s="220">
        <v>22660</v>
      </c>
      <c r="G345" s="220" t="s">
        <v>412</v>
      </c>
      <c r="H345" s="220">
        <v>3412</v>
      </c>
      <c r="I345" s="220" t="s">
        <v>412</v>
      </c>
      <c r="J345" s="220">
        <v>2439</v>
      </c>
      <c r="K345" s="220" t="s">
        <v>412</v>
      </c>
      <c r="L345" s="220" t="s">
        <v>412</v>
      </c>
      <c r="M345" s="220" t="s">
        <v>412</v>
      </c>
      <c r="N345" s="220">
        <v>2211</v>
      </c>
      <c r="O345" s="220">
        <v>228</v>
      </c>
      <c r="P345" s="220">
        <v>3726</v>
      </c>
      <c r="Q345" s="220">
        <v>175</v>
      </c>
      <c r="R345" s="220">
        <v>484</v>
      </c>
      <c r="S345" s="220" t="s">
        <v>412</v>
      </c>
      <c r="T345" s="220" t="s">
        <v>412</v>
      </c>
      <c r="U345" s="220"/>
      <c r="V345" s="220" t="s">
        <v>412</v>
      </c>
      <c r="W345" s="272">
        <v>12424</v>
      </c>
      <c r="X345" s="220">
        <v>1993618</v>
      </c>
    </row>
    <row r="346" spans="2:24">
      <c r="B346" s="378"/>
      <c r="C346" s="380"/>
      <c r="D346" s="86"/>
      <c r="E346" s="86" t="s">
        <v>790</v>
      </c>
      <c r="F346" s="220">
        <v>29087</v>
      </c>
      <c r="G346" s="220" t="s">
        <v>412</v>
      </c>
      <c r="H346" s="220">
        <v>5042</v>
      </c>
      <c r="I346" s="220" t="s">
        <v>412</v>
      </c>
      <c r="J346" s="220">
        <v>2593</v>
      </c>
      <c r="K346" s="220" t="s">
        <v>412</v>
      </c>
      <c r="L346" s="220" t="s">
        <v>412</v>
      </c>
      <c r="M346" s="220" t="s">
        <v>412</v>
      </c>
      <c r="N346" s="220">
        <v>2367</v>
      </c>
      <c r="O346" s="220">
        <v>226</v>
      </c>
      <c r="P346" s="220">
        <v>5467</v>
      </c>
      <c r="Q346" s="220">
        <v>227</v>
      </c>
      <c r="R346" s="220">
        <v>764</v>
      </c>
      <c r="S346" s="220" t="s">
        <v>412</v>
      </c>
      <c r="T346" s="220" t="s">
        <v>412</v>
      </c>
      <c r="U346" s="220"/>
      <c r="V346" s="220" t="s">
        <v>412</v>
      </c>
      <c r="W346" s="272">
        <v>14994</v>
      </c>
      <c r="X346" s="220">
        <v>2751329</v>
      </c>
    </row>
    <row r="347" spans="2:24">
      <c r="B347" s="378"/>
      <c r="C347" s="380"/>
      <c r="D347" s="86"/>
      <c r="E347" s="86" t="s">
        <v>789</v>
      </c>
      <c r="F347" s="220">
        <v>21055</v>
      </c>
      <c r="G347" s="220" t="s">
        <v>412</v>
      </c>
      <c r="H347" s="220">
        <v>3112</v>
      </c>
      <c r="I347" s="220" t="s">
        <v>412</v>
      </c>
      <c r="J347" s="220">
        <v>2119</v>
      </c>
      <c r="K347" s="220" t="s">
        <v>412</v>
      </c>
      <c r="L347" s="220" t="s">
        <v>412</v>
      </c>
      <c r="M347" s="220" t="s">
        <v>412</v>
      </c>
      <c r="N347" s="220">
        <v>1934</v>
      </c>
      <c r="O347" s="220">
        <v>185</v>
      </c>
      <c r="P347" s="220">
        <v>3863</v>
      </c>
      <c r="Q347" s="220">
        <v>217</v>
      </c>
      <c r="R347" s="220">
        <v>217</v>
      </c>
      <c r="S347" s="220" t="s">
        <v>412</v>
      </c>
      <c r="T347" s="220" t="s">
        <v>412</v>
      </c>
      <c r="U347" s="220"/>
      <c r="V347" s="220" t="s">
        <v>412</v>
      </c>
      <c r="W347" s="272">
        <v>11347</v>
      </c>
      <c r="X347" s="220">
        <v>1841608</v>
      </c>
    </row>
    <row r="348" spans="2:24">
      <c r="B348" s="378"/>
      <c r="C348" s="380"/>
      <c r="D348" s="86"/>
      <c r="E348" s="86" t="s">
        <v>788</v>
      </c>
      <c r="F348" s="220">
        <v>24894</v>
      </c>
      <c r="G348" s="220" t="s">
        <v>412</v>
      </c>
      <c r="H348" s="220">
        <v>3987</v>
      </c>
      <c r="I348" s="220" t="s">
        <v>412</v>
      </c>
      <c r="J348" s="220">
        <v>5721</v>
      </c>
      <c r="K348" s="220">
        <v>2170</v>
      </c>
      <c r="L348" s="220">
        <v>284</v>
      </c>
      <c r="M348" s="220">
        <v>887</v>
      </c>
      <c r="N348" s="220">
        <v>2249</v>
      </c>
      <c r="O348" s="220">
        <v>131</v>
      </c>
      <c r="P348" s="220">
        <v>3929</v>
      </c>
      <c r="Q348" s="220">
        <v>157</v>
      </c>
      <c r="R348" s="220">
        <v>371</v>
      </c>
      <c r="S348" s="220" t="s">
        <v>412</v>
      </c>
      <c r="T348" s="220" t="s">
        <v>412</v>
      </c>
      <c r="U348" s="220"/>
      <c r="V348" s="220" t="s">
        <v>412</v>
      </c>
      <c r="W348" s="272">
        <v>10729</v>
      </c>
      <c r="X348" s="220">
        <v>1940593</v>
      </c>
    </row>
    <row r="349" spans="2:24">
      <c r="B349" s="378"/>
      <c r="C349" s="380"/>
      <c r="D349" s="86"/>
      <c r="E349" s="86" t="s">
        <v>787</v>
      </c>
      <c r="F349" s="220">
        <v>32439</v>
      </c>
      <c r="G349" s="220" t="s">
        <v>412</v>
      </c>
      <c r="H349" s="220">
        <v>3706</v>
      </c>
      <c r="I349" s="220" t="s">
        <v>412</v>
      </c>
      <c r="J349" s="220">
        <v>7622</v>
      </c>
      <c r="K349" s="220">
        <v>3047</v>
      </c>
      <c r="L349" s="220">
        <v>683</v>
      </c>
      <c r="M349" s="220">
        <v>1301</v>
      </c>
      <c r="N349" s="220">
        <v>2384</v>
      </c>
      <c r="O349" s="220">
        <v>207</v>
      </c>
      <c r="P349" s="220">
        <v>6111</v>
      </c>
      <c r="Q349" s="220">
        <v>241</v>
      </c>
      <c r="R349" s="220">
        <v>371</v>
      </c>
      <c r="S349" s="220" t="s">
        <v>412</v>
      </c>
      <c r="T349" s="220">
        <v>500</v>
      </c>
      <c r="U349" s="220"/>
      <c r="V349" s="220" t="s">
        <v>412</v>
      </c>
      <c r="W349" s="272">
        <v>13888</v>
      </c>
      <c r="X349" s="220">
        <v>3004660</v>
      </c>
    </row>
    <row r="350" spans="2:24">
      <c r="B350" s="378"/>
      <c r="C350" s="380"/>
      <c r="D350" s="86"/>
      <c r="E350" s="86" t="s">
        <v>786</v>
      </c>
      <c r="F350" s="220">
        <v>22682</v>
      </c>
      <c r="G350" s="220" t="s">
        <v>412</v>
      </c>
      <c r="H350" s="220">
        <v>4084</v>
      </c>
      <c r="I350" s="220" t="s">
        <v>412</v>
      </c>
      <c r="J350" s="220">
        <v>1887</v>
      </c>
      <c r="K350" s="220" t="s">
        <v>412</v>
      </c>
      <c r="L350" s="220" t="s">
        <v>412</v>
      </c>
      <c r="M350" s="220" t="s">
        <v>412</v>
      </c>
      <c r="N350" s="220">
        <v>1759</v>
      </c>
      <c r="O350" s="220">
        <v>128</v>
      </c>
      <c r="P350" s="220">
        <v>4157</v>
      </c>
      <c r="Q350" s="220">
        <v>142</v>
      </c>
      <c r="R350" s="220">
        <v>314</v>
      </c>
      <c r="S350" s="220" t="s">
        <v>412</v>
      </c>
      <c r="T350" s="220" t="s">
        <v>412</v>
      </c>
      <c r="U350" s="220"/>
      <c r="V350" s="220" t="s">
        <v>412</v>
      </c>
      <c r="W350" s="272">
        <v>12098</v>
      </c>
      <c r="X350" s="220">
        <v>2029764</v>
      </c>
    </row>
    <row r="351" spans="2:24">
      <c r="B351" s="378"/>
      <c r="C351" s="380"/>
      <c r="D351" s="86"/>
      <c r="E351" s="86" t="s">
        <v>785</v>
      </c>
      <c r="F351" s="220">
        <v>31008</v>
      </c>
      <c r="G351" s="220" t="s">
        <v>412</v>
      </c>
      <c r="H351" s="220">
        <v>2985</v>
      </c>
      <c r="I351" s="220" t="s">
        <v>412</v>
      </c>
      <c r="J351" s="220">
        <v>2413</v>
      </c>
      <c r="K351" s="220" t="s">
        <v>412</v>
      </c>
      <c r="L351" s="220" t="s">
        <v>412</v>
      </c>
      <c r="M351" s="220" t="s">
        <v>412</v>
      </c>
      <c r="N351" s="220">
        <v>2186</v>
      </c>
      <c r="O351" s="220">
        <v>227</v>
      </c>
      <c r="P351" s="220">
        <v>5288</v>
      </c>
      <c r="Q351" s="220">
        <v>113</v>
      </c>
      <c r="R351" s="220">
        <v>494</v>
      </c>
      <c r="S351" s="220" t="s">
        <v>412</v>
      </c>
      <c r="T351" s="220">
        <v>5500</v>
      </c>
      <c r="U351" s="220"/>
      <c r="V351" s="220" t="s">
        <v>412</v>
      </c>
      <c r="W351" s="272">
        <v>14215</v>
      </c>
      <c r="X351" s="220">
        <v>2843408</v>
      </c>
    </row>
    <row r="352" spans="2:24">
      <c r="B352" s="378"/>
      <c r="C352" s="380"/>
      <c r="D352" s="86"/>
      <c r="E352" s="86" t="s">
        <v>784</v>
      </c>
      <c r="F352" s="220">
        <v>26137</v>
      </c>
      <c r="G352" s="220">
        <v>360</v>
      </c>
      <c r="H352" s="220">
        <v>2997</v>
      </c>
      <c r="I352" s="220" t="s">
        <v>412</v>
      </c>
      <c r="J352" s="220">
        <v>2464</v>
      </c>
      <c r="K352" s="220" t="s">
        <v>412</v>
      </c>
      <c r="L352" s="220" t="s">
        <v>412</v>
      </c>
      <c r="M352" s="220" t="s">
        <v>412</v>
      </c>
      <c r="N352" s="220">
        <v>2259</v>
      </c>
      <c r="O352" s="220">
        <v>205</v>
      </c>
      <c r="P352" s="220">
        <v>5070</v>
      </c>
      <c r="Q352" s="220">
        <v>229</v>
      </c>
      <c r="R352" s="220">
        <v>203</v>
      </c>
      <c r="S352" s="220">
        <v>1500</v>
      </c>
      <c r="T352" s="220" t="s">
        <v>412</v>
      </c>
      <c r="U352" s="220"/>
      <c r="V352" s="220">
        <v>424</v>
      </c>
      <c r="W352" s="272">
        <v>12890</v>
      </c>
      <c r="X352" s="220">
        <v>2896536</v>
      </c>
    </row>
    <row r="353" spans="1:25">
      <c r="B353" s="378"/>
      <c r="C353" s="380"/>
      <c r="D353" s="86"/>
      <c r="E353" s="86" t="s">
        <v>783</v>
      </c>
      <c r="F353" s="220">
        <v>20524</v>
      </c>
      <c r="G353" s="220" t="s">
        <v>412</v>
      </c>
      <c r="H353" s="220">
        <v>2232</v>
      </c>
      <c r="I353" s="220" t="s">
        <v>412</v>
      </c>
      <c r="J353" s="220">
        <v>1863</v>
      </c>
      <c r="K353" s="220" t="s">
        <v>412</v>
      </c>
      <c r="L353" s="220" t="s">
        <v>412</v>
      </c>
      <c r="M353" s="220" t="s">
        <v>412</v>
      </c>
      <c r="N353" s="220">
        <v>1724</v>
      </c>
      <c r="O353" s="220">
        <v>139</v>
      </c>
      <c r="P353" s="220">
        <v>4786</v>
      </c>
      <c r="Q353" s="220">
        <v>104</v>
      </c>
      <c r="R353" s="220" t="s">
        <v>412</v>
      </c>
      <c r="S353" s="220" t="s">
        <v>412</v>
      </c>
      <c r="T353" s="220" t="s">
        <v>412</v>
      </c>
      <c r="U353" s="220"/>
      <c r="V353" s="220" t="s">
        <v>412</v>
      </c>
      <c r="W353" s="272">
        <v>11539</v>
      </c>
      <c r="X353" s="220">
        <v>1570569</v>
      </c>
    </row>
    <row r="354" spans="1:25">
      <c r="A354" s="524"/>
      <c r="B354" s="378" t="s">
        <v>86</v>
      </c>
      <c r="C354" s="380">
        <v>5</v>
      </c>
      <c r="D354" s="86">
        <v>2023</v>
      </c>
      <c r="E354" s="86" t="s">
        <v>794</v>
      </c>
      <c r="F354" s="220">
        <v>16944</v>
      </c>
      <c r="G354" s="220" t="s">
        <v>412</v>
      </c>
      <c r="H354" s="220">
        <v>1078</v>
      </c>
      <c r="I354" s="220" t="s">
        <v>412</v>
      </c>
      <c r="J354" s="220">
        <v>1697</v>
      </c>
      <c r="K354" s="220" t="s">
        <v>412</v>
      </c>
      <c r="L354" s="220" t="s">
        <v>412</v>
      </c>
      <c r="M354" s="220" t="s">
        <v>412</v>
      </c>
      <c r="N354" s="220">
        <v>1564</v>
      </c>
      <c r="O354" s="220">
        <v>133</v>
      </c>
      <c r="P354" s="220">
        <v>5115</v>
      </c>
      <c r="Q354" s="220">
        <v>198</v>
      </c>
      <c r="R354" s="220" t="s">
        <v>412</v>
      </c>
      <c r="S354" s="220" t="s">
        <v>412</v>
      </c>
      <c r="T354" s="220" t="s">
        <v>412</v>
      </c>
      <c r="U354" s="220"/>
      <c r="V354" s="220" t="s">
        <v>412</v>
      </c>
      <c r="W354" s="272">
        <v>8856</v>
      </c>
      <c r="X354" s="220">
        <v>2892273</v>
      </c>
      <c r="Y354" s="523"/>
    </row>
    <row r="355" spans="1:25">
      <c r="A355" s="524"/>
      <c r="B355" s="378"/>
      <c r="C355" s="380"/>
      <c r="D355" s="86"/>
      <c r="E355" s="86" t="s">
        <v>793</v>
      </c>
      <c r="F355" s="220">
        <v>16787</v>
      </c>
      <c r="G355" s="220" t="s">
        <v>412</v>
      </c>
      <c r="H355" s="220" t="s">
        <v>412</v>
      </c>
      <c r="I355" s="220" t="s">
        <v>412</v>
      </c>
      <c r="J355" s="220">
        <v>1653</v>
      </c>
      <c r="K355" s="220" t="s">
        <v>412</v>
      </c>
      <c r="L355" s="220" t="s">
        <v>412</v>
      </c>
      <c r="M355" s="220" t="s">
        <v>412</v>
      </c>
      <c r="N355" s="220">
        <v>1525</v>
      </c>
      <c r="O355" s="220">
        <v>128</v>
      </c>
      <c r="P355" s="220">
        <v>4578</v>
      </c>
      <c r="Q355" s="220">
        <v>122</v>
      </c>
      <c r="R355" s="220" t="s">
        <v>412</v>
      </c>
      <c r="S355" s="220" t="s">
        <v>412</v>
      </c>
      <c r="T355" s="220" t="s">
        <v>412</v>
      </c>
      <c r="U355" s="220"/>
      <c r="V355" s="220" t="s">
        <v>412</v>
      </c>
      <c r="W355" s="272">
        <v>10434</v>
      </c>
      <c r="X355" s="220">
        <v>1620148</v>
      </c>
      <c r="Y355" s="523"/>
    </row>
    <row r="356" spans="1:25">
      <c r="A356" s="524"/>
      <c r="B356" s="378"/>
      <c r="C356" s="380"/>
      <c r="D356" s="86"/>
      <c r="E356" s="86" t="s">
        <v>792</v>
      </c>
      <c r="F356" s="220">
        <v>24179</v>
      </c>
      <c r="G356" s="220">
        <v>15</v>
      </c>
      <c r="H356" s="220">
        <v>1241</v>
      </c>
      <c r="I356" s="220" t="s">
        <v>412</v>
      </c>
      <c r="J356" s="220">
        <v>2497</v>
      </c>
      <c r="K356" s="220" t="s">
        <v>412</v>
      </c>
      <c r="L356" s="220" t="s">
        <v>412</v>
      </c>
      <c r="M356" s="220" t="s">
        <v>412</v>
      </c>
      <c r="N356" s="220">
        <v>2359</v>
      </c>
      <c r="O356" s="220">
        <v>138</v>
      </c>
      <c r="P356" s="220">
        <v>5527</v>
      </c>
      <c r="Q356" s="220">
        <v>391</v>
      </c>
      <c r="R356" s="220" t="s">
        <v>412</v>
      </c>
      <c r="S356" s="220" t="s">
        <v>412</v>
      </c>
      <c r="T356" s="220" t="s">
        <v>412</v>
      </c>
      <c r="U356" s="220"/>
      <c r="V356" s="220" t="s">
        <v>412</v>
      </c>
      <c r="W356" s="272">
        <v>14508</v>
      </c>
      <c r="X356" s="220">
        <v>2500884</v>
      </c>
      <c r="Y356" s="523"/>
    </row>
    <row r="357" spans="1:25">
      <c r="A357" s="524"/>
      <c r="B357" s="378"/>
      <c r="C357" s="380"/>
      <c r="D357" s="86"/>
      <c r="E357" s="86" t="s">
        <v>791</v>
      </c>
      <c r="F357" s="220">
        <v>22959</v>
      </c>
      <c r="G357" s="220">
        <v>60</v>
      </c>
      <c r="H357" s="220">
        <v>1811</v>
      </c>
      <c r="I357" s="220" t="s">
        <v>412</v>
      </c>
      <c r="J357" s="220">
        <v>2484</v>
      </c>
      <c r="K357" s="220" t="s">
        <v>412</v>
      </c>
      <c r="L357" s="220" t="s">
        <v>412</v>
      </c>
      <c r="M357" s="220" t="s">
        <v>412</v>
      </c>
      <c r="N357" s="220">
        <v>2275</v>
      </c>
      <c r="O357" s="220">
        <v>209</v>
      </c>
      <c r="P357" s="220">
        <v>4707</v>
      </c>
      <c r="Q357" s="220">
        <v>224</v>
      </c>
      <c r="R357" s="220">
        <v>261</v>
      </c>
      <c r="S357" s="220" t="s">
        <v>412</v>
      </c>
      <c r="T357" s="220" t="s">
        <v>412</v>
      </c>
      <c r="U357" s="220"/>
      <c r="V357" s="220" t="s">
        <v>412</v>
      </c>
      <c r="W357" s="272">
        <v>13412</v>
      </c>
      <c r="X357" s="220">
        <v>2505338</v>
      </c>
      <c r="Y357" s="523"/>
    </row>
    <row r="358" spans="1:25">
      <c r="A358" s="524"/>
      <c r="B358" s="378"/>
      <c r="C358" s="380"/>
      <c r="D358" s="86"/>
      <c r="E358" s="86" t="s">
        <v>790</v>
      </c>
      <c r="F358" s="220">
        <v>27742</v>
      </c>
      <c r="G358" s="220">
        <v>100</v>
      </c>
      <c r="H358" s="220">
        <v>1882</v>
      </c>
      <c r="I358" s="220" t="s">
        <v>412</v>
      </c>
      <c r="J358" s="220">
        <v>2689</v>
      </c>
      <c r="K358" s="220" t="s">
        <v>412</v>
      </c>
      <c r="L358" s="220" t="s">
        <v>412</v>
      </c>
      <c r="M358" s="220" t="s">
        <v>412</v>
      </c>
      <c r="N358" s="220">
        <v>2482</v>
      </c>
      <c r="O358" s="220">
        <v>207</v>
      </c>
      <c r="P358" s="220">
        <v>6575</v>
      </c>
      <c r="Q358" s="220">
        <v>264</v>
      </c>
      <c r="R358" s="220">
        <v>568</v>
      </c>
      <c r="S358" s="220" t="s">
        <v>412</v>
      </c>
      <c r="T358" s="525" t="s">
        <v>412</v>
      </c>
      <c r="U358" s="220"/>
      <c r="V358" s="220" t="s">
        <v>412</v>
      </c>
      <c r="W358" s="272">
        <v>15664</v>
      </c>
      <c r="X358" s="220">
        <v>3092753</v>
      </c>
      <c r="Y358" s="523"/>
    </row>
    <row r="359" spans="1:25">
      <c r="A359" s="524"/>
      <c r="B359" s="378"/>
      <c r="C359" s="380"/>
      <c r="D359" s="86"/>
      <c r="E359" s="86" t="s">
        <v>789</v>
      </c>
      <c r="F359" s="220">
        <v>20343</v>
      </c>
      <c r="G359" s="220">
        <v>90</v>
      </c>
      <c r="H359" s="220">
        <v>1282</v>
      </c>
      <c r="I359" s="220" t="s">
        <v>412</v>
      </c>
      <c r="J359" s="220">
        <v>2124</v>
      </c>
      <c r="K359" s="220" t="s">
        <v>412</v>
      </c>
      <c r="L359" s="220" t="s">
        <v>412</v>
      </c>
      <c r="M359" s="220" t="s">
        <v>412</v>
      </c>
      <c r="N359" s="220">
        <v>1955</v>
      </c>
      <c r="O359" s="220">
        <v>169</v>
      </c>
      <c r="P359" s="220">
        <v>3719</v>
      </c>
      <c r="Q359" s="220">
        <v>202</v>
      </c>
      <c r="R359" s="220">
        <v>227</v>
      </c>
      <c r="S359" s="525" t="s">
        <v>412</v>
      </c>
      <c r="T359" s="220" t="s">
        <v>412</v>
      </c>
      <c r="U359" s="220"/>
      <c r="V359" s="220">
        <v>500</v>
      </c>
      <c r="W359" s="272">
        <v>12199</v>
      </c>
      <c r="X359" s="220">
        <v>1971254</v>
      </c>
      <c r="Y359" s="523"/>
    </row>
    <row r="360" spans="1:25">
      <c r="A360" s="524"/>
      <c r="B360" s="378"/>
      <c r="C360" s="380"/>
      <c r="D360" s="86"/>
      <c r="E360" s="86" t="s">
        <v>788</v>
      </c>
      <c r="F360" s="220">
        <v>25920</v>
      </c>
      <c r="G360" s="220">
        <v>130</v>
      </c>
      <c r="H360" s="220">
        <v>1750</v>
      </c>
      <c r="I360" s="220" t="s">
        <v>412</v>
      </c>
      <c r="J360" s="220">
        <v>7207</v>
      </c>
      <c r="K360" s="220">
        <v>2800</v>
      </c>
      <c r="L360" s="220">
        <v>601</v>
      </c>
      <c r="M360" s="220">
        <v>1020</v>
      </c>
      <c r="N360" s="220">
        <v>2666</v>
      </c>
      <c r="O360" s="220">
        <v>120</v>
      </c>
      <c r="P360" s="220">
        <v>4733</v>
      </c>
      <c r="Q360" s="220">
        <v>165</v>
      </c>
      <c r="R360" s="220">
        <v>233</v>
      </c>
      <c r="S360" s="220" t="s">
        <v>412</v>
      </c>
      <c r="T360" s="220" t="s">
        <v>412</v>
      </c>
      <c r="U360" s="220"/>
      <c r="V360" s="220" t="s">
        <v>412</v>
      </c>
      <c r="W360" s="272">
        <v>11702</v>
      </c>
      <c r="X360" s="220">
        <v>2192377</v>
      </c>
      <c r="Y360" s="523"/>
    </row>
    <row r="361" spans="1:25">
      <c r="A361" s="524"/>
      <c r="B361" s="378"/>
      <c r="C361" s="380"/>
      <c r="D361" s="86"/>
      <c r="E361" s="86" t="s">
        <v>787</v>
      </c>
      <c r="F361" s="220">
        <v>73025</v>
      </c>
      <c r="G361" s="220">
        <v>140</v>
      </c>
      <c r="H361" s="220">
        <v>3474</v>
      </c>
      <c r="I361" s="220" t="s">
        <v>412</v>
      </c>
      <c r="J361" s="220">
        <v>7105</v>
      </c>
      <c r="K361" s="220">
        <v>2400</v>
      </c>
      <c r="L361" s="220">
        <v>566</v>
      </c>
      <c r="M361" s="220">
        <v>1137</v>
      </c>
      <c r="N361" s="220">
        <v>2812</v>
      </c>
      <c r="O361" s="220">
        <v>190</v>
      </c>
      <c r="P361" s="220">
        <v>7759</v>
      </c>
      <c r="Q361" s="220">
        <v>243</v>
      </c>
      <c r="R361" s="220">
        <v>355</v>
      </c>
      <c r="S361" s="220" t="s">
        <v>412</v>
      </c>
      <c r="T361" s="220">
        <v>40000</v>
      </c>
      <c r="U361" s="220"/>
      <c r="V361" s="220" t="s">
        <v>412</v>
      </c>
      <c r="W361" s="272">
        <v>13949</v>
      </c>
      <c r="X361" s="220">
        <v>3666792</v>
      </c>
      <c r="Y361" s="523"/>
    </row>
    <row r="362" spans="1:25">
      <c r="A362" s="524"/>
      <c r="B362" s="378"/>
      <c r="C362" s="380"/>
      <c r="D362" s="86"/>
      <c r="E362" s="86" t="s">
        <v>786</v>
      </c>
      <c r="F362" s="220">
        <v>23777</v>
      </c>
      <c r="G362" s="220">
        <v>135</v>
      </c>
      <c r="H362" s="220">
        <v>1446</v>
      </c>
      <c r="I362" s="220" t="s">
        <v>412</v>
      </c>
      <c r="J362" s="220">
        <v>2388</v>
      </c>
      <c r="K362" s="220" t="s">
        <v>412</v>
      </c>
      <c r="L362" s="220" t="s">
        <v>412</v>
      </c>
      <c r="M362" s="220" t="s">
        <v>412</v>
      </c>
      <c r="N362" s="220">
        <v>2271</v>
      </c>
      <c r="O362" s="220">
        <v>117</v>
      </c>
      <c r="P362" s="220">
        <v>5315</v>
      </c>
      <c r="Q362" s="220">
        <v>168</v>
      </c>
      <c r="R362" s="220">
        <v>330</v>
      </c>
      <c r="S362" s="220" t="s">
        <v>412</v>
      </c>
      <c r="T362" s="220" t="s">
        <v>412</v>
      </c>
      <c r="U362" s="220"/>
      <c r="V362" s="220" t="s">
        <v>412</v>
      </c>
      <c r="W362" s="272">
        <v>13995</v>
      </c>
      <c r="X362" s="220">
        <v>2267605</v>
      </c>
      <c r="Y362" s="523"/>
    </row>
    <row r="363" spans="1:25">
      <c r="A363" s="524"/>
      <c r="B363" s="378"/>
      <c r="C363" s="380"/>
      <c r="D363" s="86"/>
      <c r="E363" s="86" t="s">
        <v>785</v>
      </c>
      <c r="F363" s="220">
        <v>25295</v>
      </c>
      <c r="G363" s="220">
        <v>230</v>
      </c>
      <c r="H363" s="220">
        <v>1837</v>
      </c>
      <c r="I363" s="220" t="s">
        <v>412</v>
      </c>
      <c r="J363" s="220">
        <v>2874</v>
      </c>
      <c r="K363" s="220" t="s">
        <v>412</v>
      </c>
      <c r="L363" s="220" t="s">
        <v>412</v>
      </c>
      <c r="M363" s="220" t="s">
        <v>412</v>
      </c>
      <c r="N363" s="220">
        <v>2666</v>
      </c>
      <c r="O363" s="220">
        <v>208</v>
      </c>
      <c r="P363" s="220">
        <v>5735</v>
      </c>
      <c r="Q363" s="220">
        <v>197</v>
      </c>
      <c r="R363" s="220">
        <v>459</v>
      </c>
      <c r="S363" s="220" t="s">
        <v>412</v>
      </c>
      <c r="T363" s="220" t="s">
        <v>412</v>
      </c>
      <c r="U363" s="220"/>
      <c r="V363" s="220" t="s">
        <v>412</v>
      </c>
      <c r="W363" s="272">
        <v>13963</v>
      </c>
      <c r="X363" s="220">
        <v>2871043</v>
      </c>
      <c r="Y363" s="523"/>
    </row>
    <row r="364" spans="1:25">
      <c r="A364" s="524"/>
      <c r="B364" s="378"/>
      <c r="C364" s="380"/>
      <c r="D364" s="86"/>
      <c r="E364" s="86" t="s">
        <v>784</v>
      </c>
      <c r="F364" s="220">
        <v>27747</v>
      </c>
      <c r="G364" s="220">
        <v>110</v>
      </c>
      <c r="H364" s="220">
        <v>1269</v>
      </c>
      <c r="I364" s="220" t="s">
        <v>412</v>
      </c>
      <c r="J364" s="220">
        <v>2706</v>
      </c>
      <c r="K364" s="220" t="s">
        <v>412</v>
      </c>
      <c r="L364" s="220" t="s">
        <v>412</v>
      </c>
      <c r="M364" s="220" t="s">
        <v>412</v>
      </c>
      <c r="N364" s="220">
        <v>2518</v>
      </c>
      <c r="O364" s="220">
        <v>188</v>
      </c>
      <c r="P364" s="220">
        <v>6004</v>
      </c>
      <c r="Q364" s="220">
        <v>328</v>
      </c>
      <c r="R364" s="220">
        <v>209</v>
      </c>
      <c r="S364" s="220">
        <v>4000</v>
      </c>
      <c r="T364" s="220" t="s">
        <v>412</v>
      </c>
      <c r="U364" s="220"/>
      <c r="V364" s="220">
        <v>350</v>
      </c>
      <c r="W364" s="272">
        <v>12771</v>
      </c>
      <c r="X364" s="220">
        <v>2922168</v>
      </c>
      <c r="Y364" s="523"/>
    </row>
    <row r="365" spans="1:25">
      <c r="A365" s="524"/>
      <c r="B365" s="378"/>
      <c r="C365" s="380"/>
      <c r="D365" s="86"/>
      <c r="E365" s="86" t="s">
        <v>783</v>
      </c>
      <c r="F365" s="220">
        <v>21028</v>
      </c>
      <c r="G365" s="220">
        <v>60</v>
      </c>
      <c r="H365" s="220">
        <v>712</v>
      </c>
      <c r="I365" s="220" t="s">
        <v>412</v>
      </c>
      <c r="J365" s="220">
        <v>2144</v>
      </c>
      <c r="K365" s="220" t="s">
        <v>412</v>
      </c>
      <c r="L365" s="220" t="s">
        <v>412</v>
      </c>
      <c r="M365" s="220" t="s">
        <v>412</v>
      </c>
      <c r="N365" s="220">
        <v>2017</v>
      </c>
      <c r="O365" s="220">
        <v>127</v>
      </c>
      <c r="P365" s="220">
        <v>4892</v>
      </c>
      <c r="Q365" s="220">
        <v>123</v>
      </c>
      <c r="R365" s="220" t="s">
        <v>412</v>
      </c>
      <c r="S365" s="220" t="s">
        <v>412</v>
      </c>
      <c r="T365" s="220" t="s">
        <v>412</v>
      </c>
      <c r="U365" s="220"/>
      <c r="V365" s="220" t="s">
        <v>412</v>
      </c>
      <c r="W365" s="272">
        <v>13097</v>
      </c>
      <c r="X365" s="220">
        <v>1690956</v>
      </c>
      <c r="Y365" s="523"/>
    </row>
    <row r="366" spans="1:25">
      <c r="B366" s="381"/>
      <c r="C366" s="383"/>
      <c r="D366" s="386"/>
      <c r="E366" s="386"/>
      <c r="F366" s="218"/>
      <c r="G366" s="218"/>
      <c r="H366" s="218"/>
      <c r="I366" s="218"/>
      <c r="J366" s="218"/>
      <c r="K366" s="218"/>
      <c r="L366" s="218"/>
      <c r="M366" s="218"/>
      <c r="N366" s="218"/>
      <c r="O366" s="218"/>
      <c r="P366" s="218"/>
      <c r="Q366" s="218"/>
      <c r="R366" s="218"/>
      <c r="S366" s="218"/>
      <c r="T366" s="218"/>
      <c r="U366" s="218"/>
      <c r="V366" s="218"/>
      <c r="W366" s="271"/>
      <c r="X366" s="218"/>
    </row>
    <row r="367" spans="1:25">
      <c r="B367" s="379" t="s">
        <v>782</v>
      </c>
      <c r="C367" s="269" t="s">
        <v>781</v>
      </c>
    </row>
    <row r="368" spans="1:25">
      <c r="B368" t="s">
        <v>780</v>
      </c>
    </row>
  </sheetData>
  <mergeCells count="16">
    <mergeCell ref="W4:W5"/>
    <mergeCell ref="R4:R5"/>
    <mergeCell ref="X4:X5"/>
    <mergeCell ref="F4:F5"/>
    <mergeCell ref="B4:E5"/>
    <mergeCell ref="K4:O4"/>
    <mergeCell ref="G4:G5"/>
    <mergeCell ref="H4:H5"/>
    <mergeCell ref="I4:I5"/>
    <mergeCell ref="J4:J5"/>
    <mergeCell ref="P4:P5"/>
    <mergeCell ref="Q4:Q5"/>
    <mergeCell ref="S4:S5"/>
    <mergeCell ref="T4:T5"/>
    <mergeCell ref="U4:U5"/>
    <mergeCell ref="V4:V5"/>
  </mergeCells>
  <phoneticPr fontId="9"/>
  <pageMargins left="0.59055118110236227" right="0.59055118110236227" top="0.59055118110236227" bottom="0.59055118110236227" header="0.31496062992125984" footer="0.31496062992125984"/>
  <pageSetup paperSize="8" scale="74" fitToHeight="0" orientation="landscape" horizontalDpi="300" verticalDpi="300" r:id="rId1"/>
  <rowBreaks count="2" manualBreakCount="2">
    <brk id="65" max="16383" man="1"/>
    <brk id="12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29CBA-4B5E-4EAE-9BAE-8D078703C82E}">
  <sheetPr>
    <pageSetUpPr fitToPage="1"/>
  </sheetPr>
  <dimension ref="B1:Q88"/>
  <sheetViews>
    <sheetView zoomScale="80" zoomScaleNormal="80" workbookViewId="0">
      <pane xSplit="5" ySplit="5" topLeftCell="F6" activePane="bottomRight" state="frozen"/>
      <selection pane="topRight" activeCell="F1" sqref="F1"/>
      <selection pane="bottomLeft" activeCell="A6" sqref="A6"/>
      <selection pane="bottomRight"/>
    </sheetView>
  </sheetViews>
  <sheetFormatPr defaultRowHeight="18.75"/>
  <cols>
    <col min="2" max="2" width="5.625" customWidth="1"/>
    <col min="3" max="3" width="3.625" customWidth="1"/>
    <col min="4" max="5" width="5.625" customWidth="1"/>
    <col min="15" max="15" width="10" bestFit="1" customWidth="1"/>
    <col min="16" max="16" width="9.125" bestFit="1" customWidth="1"/>
    <col min="17" max="17" width="9.875" bestFit="1" customWidth="1"/>
  </cols>
  <sheetData>
    <row r="1" spans="2:17" ht="45" customHeight="1" thickBot="1">
      <c r="B1" s="287" t="s">
        <v>822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5"/>
    </row>
    <row r="2" spans="2:17" ht="19.5" thickTop="1"/>
    <row r="3" spans="2:17">
      <c r="B3" t="s">
        <v>663</v>
      </c>
    </row>
    <row r="4" spans="2:17">
      <c r="B4" s="587" t="s">
        <v>106</v>
      </c>
      <c r="C4" s="587"/>
      <c r="D4" s="587"/>
      <c r="E4" s="587"/>
      <c r="F4" s="587" t="s">
        <v>821</v>
      </c>
      <c r="G4" s="587"/>
      <c r="H4" s="587"/>
      <c r="I4" s="587" t="s">
        <v>820</v>
      </c>
      <c r="J4" s="587"/>
      <c r="K4" s="587"/>
      <c r="L4" s="587" t="s">
        <v>819</v>
      </c>
      <c r="M4" s="587"/>
      <c r="N4" s="587"/>
      <c r="O4" s="587" t="s">
        <v>818</v>
      </c>
      <c r="P4" s="587"/>
      <c r="Q4" s="587"/>
    </row>
    <row r="5" spans="2:17">
      <c r="B5" s="587"/>
      <c r="C5" s="587"/>
      <c r="D5" s="587"/>
      <c r="E5" s="587"/>
      <c r="F5" s="349" t="s">
        <v>458</v>
      </c>
      <c r="G5" s="349" t="s">
        <v>817</v>
      </c>
      <c r="H5" s="349" t="s">
        <v>816</v>
      </c>
      <c r="I5" s="349" t="s">
        <v>458</v>
      </c>
      <c r="J5" s="349" t="s">
        <v>817</v>
      </c>
      <c r="K5" s="349" t="s">
        <v>816</v>
      </c>
      <c r="L5" s="349" t="s">
        <v>458</v>
      </c>
      <c r="M5" s="349" t="s">
        <v>817</v>
      </c>
      <c r="N5" s="349" t="s">
        <v>816</v>
      </c>
      <c r="O5" s="349" t="s">
        <v>458</v>
      </c>
      <c r="P5" s="349" t="s">
        <v>817</v>
      </c>
      <c r="Q5" s="349" t="s">
        <v>816</v>
      </c>
    </row>
    <row r="6" spans="2:17">
      <c r="B6" s="152" t="s">
        <v>352</v>
      </c>
      <c r="C6" s="282"/>
      <c r="D6" s="282"/>
      <c r="E6" s="377"/>
      <c r="F6" s="207"/>
      <c r="G6" s="207"/>
      <c r="H6" s="207"/>
      <c r="I6" s="207"/>
      <c r="J6" s="207"/>
      <c r="K6" s="207"/>
      <c r="L6" s="207"/>
      <c r="M6" s="207"/>
      <c r="N6" s="207"/>
      <c r="O6" s="143"/>
      <c r="P6" s="143"/>
      <c r="Q6" s="143"/>
    </row>
    <row r="7" spans="2:17">
      <c r="B7" s="364" t="s">
        <v>411</v>
      </c>
      <c r="C7">
        <v>61</v>
      </c>
      <c r="D7" t="s">
        <v>404</v>
      </c>
      <c r="E7" s="280">
        <v>1986</v>
      </c>
      <c r="F7" s="205">
        <v>17</v>
      </c>
      <c r="G7" s="205">
        <v>14</v>
      </c>
      <c r="H7" s="205">
        <v>3</v>
      </c>
      <c r="I7" s="205">
        <v>985</v>
      </c>
      <c r="J7" s="205">
        <v>760</v>
      </c>
      <c r="K7" s="205">
        <v>225</v>
      </c>
      <c r="L7" s="205">
        <v>819</v>
      </c>
      <c r="M7" s="205">
        <v>648</v>
      </c>
      <c r="N7" s="205">
        <v>171</v>
      </c>
      <c r="O7" s="279">
        <f t="shared" ref="O7:O44" si="0">L7/I7*100</f>
        <v>83.147208121827404</v>
      </c>
      <c r="P7" s="279">
        <f t="shared" ref="P7:P44" si="1">M7/J7*100</f>
        <v>85.263157894736835</v>
      </c>
      <c r="Q7" s="279">
        <f t="shared" ref="Q7:Q44" si="2">N7/K7*100</f>
        <v>76</v>
      </c>
    </row>
    <row r="8" spans="2:17">
      <c r="B8" s="364"/>
      <c r="C8">
        <v>62</v>
      </c>
      <c r="D8" t="s">
        <v>404</v>
      </c>
      <c r="E8" s="280">
        <v>1987</v>
      </c>
      <c r="F8" s="205">
        <v>17</v>
      </c>
      <c r="G8" s="205">
        <v>14</v>
      </c>
      <c r="H8" s="205">
        <v>3</v>
      </c>
      <c r="I8" s="205">
        <v>965</v>
      </c>
      <c r="J8" s="205">
        <v>770</v>
      </c>
      <c r="K8" s="205">
        <v>195</v>
      </c>
      <c r="L8" s="205">
        <v>802</v>
      </c>
      <c r="M8" s="205">
        <v>618</v>
      </c>
      <c r="N8" s="205">
        <v>184</v>
      </c>
      <c r="O8" s="279">
        <f t="shared" si="0"/>
        <v>83.108808290155451</v>
      </c>
      <c r="P8" s="279">
        <f t="shared" si="1"/>
        <v>80.259740259740269</v>
      </c>
      <c r="Q8" s="279">
        <f t="shared" si="2"/>
        <v>94.358974358974351</v>
      </c>
    </row>
    <row r="9" spans="2:17">
      <c r="B9" s="364"/>
      <c r="C9">
        <v>63</v>
      </c>
      <c r="D9" t="s">
        <v>404</v>
      </c>
      <c r="E9" s="280">
        <v>1988</v>
      </c>
      <c r="F9" s="205">
        <v>17</v>
      </c>
      <c r="G9" s="205">
        <v>14</v>
      </c>
      <c r="H9" s="205">
        <v>3</v>
      </c>
      <c r="I9" s="205">
        <v>935</v>
      </c>
      <c r="J9" s="205">
        <v>755</v>
      </c>
      <c r="K9" s="205">
        <v>180</v>
      </c>
      <c r="L9" s="205">
        <v>829</v>
      </c>
      <c r="M9" s="205">
        <v>646</v>
      </c>
      <c r="N9" s="205">
        <v>183</v>
      </c>
      <c r="O9" s="279">
        <f t="shared" si="0"/>
        <v>88.663101604278069</v>
      </c>
      <c r="P9" s="279">
        <f t="shared" si="1"/>
        <v>85.562913907284766</v>
      </c>
      <c r="Q9" s="279">
        <f t="shared" si="2"/>
        <v>101.66666666666666</v>
      </c>
    </row>
    <row r="10" spans="2:17">
      <c r="B10" s="364" t="s">
        <v>87</v>
      </c>
      <c r="C10">
        <v>1</v>
      </c>
      <c r="D10" t="s">
        <v>404</v>
      </c>
      <c r="E10" s="280">
        <v>1989</v>
      </c>
      <c r="F10" s="205">
        <v>17</v>
      </c>
      <c r="G10" s="205">
        <v>14</v>
      </c>
      <c r="H10" s="205">
        <v>3</v>
      </c>
      <c r="I10" s="205">
        <v>935</v>
      </c>
      <c r="J10" s="205">
        <v>755</v>
      </c>
      <c r="K10" s="205">
        <v>180</v>
      </c>
      <c r="L10" s="205">
        <v>812</v>
      </c>
      <c r="M10" s="205">
        <v>636</v>
      </c>
      <c r="N10" s="205">
        <v>176</v>
      </c>
      <c r="O10" s="279">
        <f t="shared" si="0"/>
        <v>86.844919786096256</v>
      </c>
      <c r="P10" s="279">
        <f t="shared" si="1"/>
        <v>84.238410596026498</v>
      </c>
      <c r="Q10" s="279">
        <f t="shared" si="2"/>
        <v>97.777777777777771</v>
      </c>
    </row>
    <row r="11" spans="2:17">
      <c r="B11" s="364"/>
      <c r="C11">
        <v>2</v>
      </c>
      <c r="D11" t="s">
        <v>404</v>
      </c>
      <c r="E11" s="280">
        <v>1990</v>
      </c>
      <c r="F11" s="205">
        <v>17</v>
      </c>
      <c r="G11" s="205">
        <v>14</v>
      </c>
      <c r="H11" s="205">
        <v>3</v>
      </c>
      <c r="I11" s="205">
        <v>935</v>
      </c>
      <c r="J11" s="205">
        <v>755</v>
      </c>
      <c r="K11" s="205">
        <v>180</v>
      </c>
      <c r="L11" s="205">
        <v>773</v>
      </c>
      <c r="M11" s="205">
        <v>616</v>
      </c>
      <c r="N11" s="205">
        <v>157</v>
      </c>
      <c r="O11" s="279">
        <f t="shared" si="0"/>
        <v>82.673796791443849</v>
      </c>
      <c r="P11" s="279">
        <f t="shared" si="1"/>
        <v>81.589403973509931</v>
      </c>
      <c r="Q11" s="279">
        <f t="shared" si="2"/>
        <v>87.222222222222229</v>
      </c>
    </row>
    <row r="12" spans="2:17">
      <c r="B12" s="364"/>
      <c r="C12">
        <v>3</v>
      </c>
      <c r="D12" t="s">
        <v>404</v>
      </c>
      <c r="E12" s="280">
        <v>1991</v>
      </c>
      <c r="F12" s="205">
        <v>17</v>
      </c>
      <c r="G12" s="205">
        <v>14</v>
      </c>
      <c r="H12" s="205">
        <v>3</v>
      </c>
      <c r="I12" s="205">
        <v>935</v>
      </c>
      <c r="J12" s="205">
        <v>755</v>
      </c>
      <c r="K12" s="205">
        <v>180</v>
      </c>
      <c r="L12" s="205">
        <v>783</v>
      </c>
      <c r="M12" s="205">
        <v>618</v>
      </c>
      <c r="N12" s="205">
        <v>165</v>
      </c>
      <c r="O12" s="279">
        <f t="shared" si="0"/>
        <v>83.743315508021382</v>
      </c>
      <c r="P12" s="279">
        <f t="shared" si="1"/>
        <v>81.854304635761594</v>
      </c>
      <c r="Q12" s="279">
        <f t="shared" si="2"/>
        <v>91.666666666666657</v>
      </c>
    </row>
    <row r="13" spans="2:17">
      <c r="B13" s="364"/>
      <c r="C13">
        <v>4</v>
      </c>
      <c r="D13" t="s">
        <v>404</v>
      </c>
      <c r="E13" s="280">
        <v>1992</v>
      </c>
      <c r="F13" s="205">
        <v>17</v>
      </c>
      <c r="G13" s="205">
        <v>14</v>
      </c>
      <c r="H13" s="205">
        <v>3</v>
      </c>
      <c r="I13" s="205">
        <v>935</v>
      </c>
      <c r="J13" s="205">
        <v>755</v>
      </c>
      <c r="K13" s="205">
        <v>180</v>
      </c>
      <c r="L13" s="205">
        <v>770</v>
      </c>
      <c r="M13" s="205">
        <v>603</v>
      </c>
      <c r="N13" s="205">
        <v>167</v>
      </c>
      <c r="O13" s="279">
        <f t="shared" si="0"/>
        <v>82.35294117647058</v>
      </c>
      <c r="P13" s="279">
        <f t="shared" si="1"/>
        <v>79.867549668874176</v>
      </c>
      <c r="Q13" s="279">
        <f t="shared" si="2"/>
        <v>92.777777777777786</v>
      </c>
    </row>
    <row r="14" spans="2:17">
      <c r="B14" s="364"/>
      <c r="C14">
        <v>5</v>
      </c>
      <c r="D14" t="s">
        <v>404</v>
      </c>
      <c r="E14" s="280">
        <v>1993</v>
      </c>
      <c r="F14" s="205">
        <v>16</v>
      </c>
      <c r="G14" s="205">
        <v>13</v>
      </c>
      <c r="H14" s="205">
        <v>3</v>
      </c>
      <c r="I14" s="205">
        <v>965</v>
      </c>
      <c r="J14" s="205">
        <v>695</v>
      </c>
      <c r="K14" s="205">
        <v>270</v>
      </c>
      <c r="L14" s="205">
        <v>772</v>
      </c>
      <c r="M14" s="205">
        <v>511</v>
      </c>
      <c r="N14" s="205">
        <v>261</v>
      </c>
      <c r="O14" s="279">
        <f t="shared" si="0"/>
        <v>80</v>
      </c>
      <c r="P14" s="279">
        <f t="shared" si="1"/>
        <v>73.525179856115102</v>
      </c>
      <c r="Q14" s="279">
        <f t="shared" si="2"/>
        <v>96.666666666666671</v>
      </c>
    </row>
    <row r="15" spans="2:17">
      <c r="B15" s="364"/>
      <c r="C15">
        <v>6</v>
      </c>
      <c r="D15" t="s">
        <v>404</v>
      </c>
      <c r="E15" s="280">
        <v>1994</v>
      </c>
      <c r="F15" s="205">
        <v>16</v>
      </c>
      <c r="G15" s="205">
        <v>13</v>
      </c>
      <c r="H15" s="205">
        <v>3</v>
      </c>
      <c r="I15" s="205">
        <v>905</v>
      </c>
      <c r="J15" s="205">
        <v>665</v>
      </c>
      <c r="K15" s="205">
        <v>240</v>
      </c>
      <c r="L15" s="205">
        <v>725</v>
      </c>
      <c r="M15" s="205">
        <v>498</v>
      </c>
      <c r="N15" s="205">
        <v>227</v>
      </c>
      <c r="O15" s="279">
        <f t="shared" si="0"/>
        <v>80.110497237569049</v>
      </c>
      <c r="P15" s="279">
        <f t="shared" si="1"/>
        <v>74.887218045112775</v>
      </c>
      <c r="Q15" s="279">
        <f t="shared" si="2"/>
        <v>94.583333333333329</v>
      </c>
    </row>
    <row r="16" spans="2:17">
      <c r="B16" s="364"/>
      <c r="C16">
        <v>7</v>
      </c>
      <c r="D16" t="s">
        <v>404</v>
      </c>
      <c r="E16" s="280">
        <v>1995</v>
      </c>
      <c r="F16" s="205">
        <v>16</v>
      </c>
      <c r="G16" s="205">
        <v>13</v>
      </c>
      <c r="H16" s="205">
        <v>3</v>
      </c>
      <c r="I16" s="205">
        <v>890</v>
      </c>
      <c r="J16" s="205">
        <v>650</v>
      </c>
      <c r="K16" s="205">
        <v>240</v>
      </c>
      <c r="L16" s="205">
        <v>732</v>
      </c>
      <c r="M16" s="205">
        <v>502</v>
      </c>
      <c r="N16" s="205">
        <v>230</v>
      </c>
      <c r="O16" s="279">
        <f t="shared" si="0"/>
        <v>82.247191011235955</v>
      </c>
      <c r="P16" s="279">
        <f t="shared" si="1"/>
        <v>77.230769230769241</v>
      </c>
      <c r="Q16" s="279">
        <f t="shared" si="2"/>
        <v>95.833333333333343</v>
      </c>
    </row>
    <row r="17" spans="2:17">
      <c r="B17" s="364"/>
      <c r="C17">
        <v>8</v>
      </c>
      <c r="D17" t="s">
        <v>404</v>
      </c>
      <c r="E17" s="280">
        <v>1996</v>
      </c>
      <c r="F17" s="205">
        <v>16</v>
      </c>
      <c r="G17" s="205">
        <v>13</v>
      </c>
      <c r="H17" s="205">
        <v>3</v>
      </c>
      <c r="I17" s="205">
        <v>860</v>
      </c>
      <c r="J17" s="205">
        <v>650</v>
      </c>
      <c r="K17" s="205">
        <v>210</v>
      </c>
      <c r="L17" s="205">
        <v>722</v>
      </c>
      <c r="M17" s="205">
        <v>498</v>
      </c>
      <c r="N17" s="205">
        <v>224</v>
      </c>
      <c r="O17" s="279">
        <f t="shared" si="0"/>
        <v>83.95348837209302</v>
      </c>
      <c r="P17" s="279">
        <f t="shared" si="1"/>
        <v>76.615384615384613</v>
      </c>
      <c r="Q17" s="279">
        <f t="shared" si="2"/>
        <v>106.66666666666667</v>
      </c>
    </row>
    <row r="18" spans="2:17">
      <c r="B18" s="364"/>
      <c r="C18">
        <v>9</v>
      </c>
      <c r="D18" t="s">
        <v>404</v>
      </c>
      <c r="E18" s="280">
        <v>1997</v>
      </c>
      <c r="F18" s="205">
        <v>16</v>
      </c>
      <c r="G18" s="205">
        <v>13</v>
      </c>
      <c r="H18" s="205">
        <v>3</v>
      </c>
      <c r="I18" s="205">
        <v>860</v>
      </c>
      <c r="J18" s="205">
        <v>650</v>
      </c>
      <c r="K18" s="205">
        <v>210</v>
      </c>
      <c r="L18" s="205">
        <v>727</v>
      </c>
      <c r="M18" s="205">
        <v>504</v>
      </c>
      <c r="N18" s="205">
        <v>223</v>
      </c>
      <c r="O18" s="279">
        <f t="shared" si="0"/>
        <v>84.534883720930225</v>
      </c>
      <c r="P18" s="279">
        <f t="shared" si="1"/>
        <v>77.538461538461533</v>
      </c>
      <c r="Q18" s="279">
        <f t="shared" si="2"/>
        <v>106.19047619047619</v>
      </c>
    </row>
    <row r="19" spans="2:17">
      <c r="B19" s="364"/>
      <c r="C19">
        <v>10</v>
      </c>
      <c r="D19" t="s">
        <v>404</v>
      </c>
      <c r="E19" s="280">
        <v>1998</v>
      </c>
      <c r="F19" s="205">
        <v>16</v>
      </c>
      <c r="G19" s="205">
        <v>13</v>
      </c>
      <c r="H19" s="205">
        <v>3</v>
      </c>
      <c r="I19" s="205">
        <v>860</v>
      </c>
      <c r="J19" s="205">
        <v>650</v>
      </c>
      <c r="K19" s="205">
        <v>210</v>
      </c>
      <c r="L19" s="205">
        <v>706</v>
      </c>
      <c r="M19" s="205">
        <v>473</v>
      </c>
      <c r="N19" s="205">
        <v>233</v>
      </c>
      <c r="O19" s="279">
        <f t="shared" si="0"/>
        <v>82.093023255813961</v>
      </c>
      <c r="P19" s="279">
        <f t="shared" si="1"/>
        <v>72.769230769230759</v>
      </c>
      <c r="Q19" s="279">
        <f t="shared" si="2"/>
        <v>110.95238095238096</v>
      </c>
    </row>
    <row r="20" spans="2:17">
      <c r="B20" s="364"/>
      <c r="C20">
        <v>11</v>
      </c>
      <c r="D20" t="s">
        <v>404</v>
      </c>
      <c r="E20" s="280">
        <v>1999</v>
      </c>
      <c r="F20" s="205">
        <v>16</v>
      </c>
      <c r="G20" s="205">
        <v>13</v>
      </c>
      <c r="H20" s="205">
        <v>3</v>
      </c>
      <c r="I20" s="205">
        <v>830</v>
      </c>
      <c r="J20" s="205">
        <v>620</v>
      </c>
      <c r="K20" s="205">
        <v>210</v>
      </c>
      <c r="L20" s="205">
        <v>714</v>
      </c>
      <c r="M20" s="205">
        <v>473</v>
      </c>
      <c r="N20" s="205">
        <v>241</v>
      </c>
      <c r="O20" s="279">
        <f t="shared" si="0"/>
        <v>86.024096385542165</v>
      </c>
      <c r="P20" s="279">
        <f t="shared" si="1"/>
        <v>76.290322580645167</v>
      </c>
      <c r="Q20" s="279">
        <f t="shared" si="2"/>
        <v>114.76190476190476</v>
      </c>
    </row>
    <row r="21" spans="2:17">
      <c r="B21" s="364"/>
      <c r="C21">
        <v>12</v>
      </c>
      <c r="D21" t="s">
        <v>404</v>
      </c>
      <c r="E21" s="280">
        <v>2000</v>
      </c>
      <c r="F21" s="205">
        <v>14</v>
      </c>
      <c r="G21" s="205">
        <v>9</v>
      </c>
      <c r="H21" s="205">
        <v>5</v>
      </c>
      <c r="I21" s="205">
        <v>725</v>
      </c>
      <c r="J21" s="205">
        <v>410</v>
      </c>
      <c r="K21" s="205">
        <v>315</v>
      </c>
      <c r="L21" s="205">
        <v>715</v>
      </c>
      <c r="M21" s="205">
        <v>388</v>
      </c>
      <c r="N21" s="205">
        <v>327</v>
      </c>
      <c r="O21" s="279">
        <f t="shared" si="0"/>
        <v>98.620689655172413</v>
      </c>
      <c r="P21" s="279">
        <f t="shared" si="1"/>
        <v>94.634146341463406</v>
      </c>
      <c r="Q21" s="279">
        <f t="shared" si="2"/>
        <v>103.80952380952382</v>
      </c>
    </row>
    <row r="22" spans="2:17">
      <c r="B22" s="364"/>
      <c r="C22">
        <v>13</v>
      </c>
      <c r="D22" t="s">
        <v>404</v>
      </c>
      <c r="E22" s="280">
        <v>2001</v>
      </c>
      <c r="F22" s="205">
        <v>14</v>
      </c>
      <c r="G22" s="205">
        <v>9</v>
      </c>
      <c r="H22" s="205">
        <v>5</v>
      </c>
      <c r="I22" s="205">
        <v>785</v>
      </c>
      <c r="J22" s="205">
        <v>455</v>
      </c>
      <c r="K22" s="205">
        <v>330</v>
      </c>
      <c r="L22" s="205">
        <v>731</v>
      </c>
      <c r="M22" s="205">
        <v>393</v>
      </c>
      <c r="N22" s="205">
        <v>338</v>
      </c>
      <c r="O22" s="279">
        <f t="shared" si="0"/>
        <v>93.121019108280251</v>
      </c>
      <c r="P22" s="279">
        <f t="shared" si="1"/>
        <v>86.373626373626379</v>
      </c>
      <c r="Q22" s="279">
        <f t="shared" si="2"/>
        <v>102.42424242424242</v>
      </c>
    </row>
    <row r="23" spans="2:17">
      <c r="B23" s="364"/>
      <c r="C23">
        <v>14</v>
      </c>
      <c r="D23" t="s">
        <v>404</v>
      </c>
      <c r="E23" s="280">
        <v>2002</v>
      </c>
      <c r="F23" s="205">
        <v>15</v>
      </c>
      <c r="G23" s="205">
        <v>9</v>
      </c>
      <c r="H23" s="205">
        <v>6</v>
      </c>
      <c r="I23" s="205">
        <v>795</v>
      </c>
      <c r="J23" s="205">
        <v>445</v>
      </c>
      <c r="K23" s="205">
        <v>350</v>
      </c>
      <c r="L23" s="205">
        <v>778</v>
      </c>
      <c r="M23" s="205">
        <v>393</v>
      </c>
      <c r="N23" s="205">
        <v>385</v>
      </c>
      <c r="O23" s="279">
        <f t="shared" si="0"/>
        <v>97.861635220125791</v>
      </c>
      <c r="P23" s="279">
        <f t="shared" si="1"/>
        <v>88.31460674157303</v>
      </c>
      <c r="Q23" s="279">
        <f t="shared" si="2"/>
        <v>110.00000000000001</v>
      </c>
    </row>
    <row r="24" spans="2:17">
      <c r="B24" s="364"/>
      <c r="C24">
        <v>15</v>
      </c>
      <c r="D24" t="s">
        <v>404</v>
      </c>
      <c r="E24" s="280">
        <v>2003</v>
      </c>
      <c r="F24" s="205">
        <v>15</v>
      </c>
      <c r="G24" s="205">
        <v>9</v>
      </c>
      <c r="H24" s="205">
        <v>6</v>
      </c>
      <c r="I24" s="205">
        <v>795</v>
      </c>
      <c r="J24" s="205">
        <v>415</v>
      </c>
      <c r="K24" s="205">
        <v>380</v>
      </c>
      <c r="L24" s="205">
        <v>792</v>
      </c>
      <c r="M24" s="205">
        <v>377</v>
      </c>
      <c r="N24" s="205">
        <v>415</v>
      </c>
      <c r="O24" s="279">
        <f t="shared" si="0"/>
        <v>99.622641509433961</v>
      </c>
      <c r="P24" s="279">
        <f t="shared" si="1"/>
        <v>90.843373493975903</v>
      </c>
      <c r="Q24" s="279">
        <f t="shared" si="2"/>
        <v>109.21052631578947</v>
      </c>
    </row>
    <row r="25" spans="2:17">
      <c r="B25" s="364"/>
      <c r="C25">
        <v>16</v>
      </c>
      <c r="D25" t="s">
        <v>187</v>
      </c>
      <c r="E25" s="280">
        <v>2004</v>
      </c>
      <c r="F25" s="205">
        <v>15</v>
      </c>
      <c r="G25" s="205">
        <v>9</v>
      </c>
      <c r="H25" s="205">
        <v>6</v>
      </c>
      <c r="I25" s="205">
        <v>825</v>
      </c>
      <c r="J25" s="205">
        <v>445</v>
      </c>
      <c r="K25" s="205">
        <v>380</v>
      </c>
      <c r="L25" s="205">
        <v>848</v>
      </c>
      <c r="M25" s="205">
        <v>397</v>
      </c>
      <c r="N25" s="205">
        <v>451</v>
      </c>
      <c r="O25" s="279">
        <f t="shared" si="0"/>
        <v>102.78787878787878</v>
      </c>
      <c r="P25" s="279">
        <f t="shared" si="1"/>
        <v>89.213483146067418</v>
      </c>
      <c r="Q25" s="279">
        <f t="shared" si="2"/>
        <v>118.68421052631579</v>
      </c>
    </row>
    <row r="26" spans="2:17">
      <c r="B26" s="364"/>
      <c r="C26">
        <v>17</v>
      </c>
      <c r="D26" t="s">
        <v>187</v>
      </c>
      <c r="E26" s="280">
        <v>2005</v>
      </c>
      <c r="F26" s="205">
        <v>15</v>
      </c>
      <c r="G26" s="205">
        <v>9</v>
      </c>
      <c r="H26" s="205">
        <v>6</v>
      </c>
      <c r="I26" s="205">
        <v>825</v>
      </c>
      <c r="J26" s="205">
        <v>445</v>
      </c>
      <c r="K26" s="205">
        <v>380</v>
      </c>
      <c r="L26" s="205">
        <v>873</v>
      </c>
      <c r="M26" s="205">
        <v>406</v>
      </c>
      <c r="N26" s="205">
        <v>467</v>
      </c>
      <c r="O26" s="279">
        <f t="shared" si="0"/>
        <v>105.81818181818181</v>
      </c>
      <c r="P26" s="279">
        <f t="shared" si="1"/>
        <v>91.235955056179776</v>
      </c>
      <c r="Q26" s="279">
        <f t="shared" si="2"/>
        <v>122.89473684210526</v>
      </c>
    </row>
    <row r="27" spans="2:17">
      <c r="B27" s="364"/>
      <c r="C27">
        <v>18</v>
      </c>
      <c r="D27" t="s">
        <v>187</v>
      </c>
      <c r="E27" s="280">
        <v>2006</v>
      </c>
      <c r="F27" s="205">
        <v>15</v>
      </c>
      <c r="G27" s="205">
        <v>9</v>
      </c>
      <c r="H27" s="205">
        <v>6</v>
      </c>
      <c r="I27" s="205">
        <v>825</v>
      </c>
      <c r="J27" s="205">
        <v>445</v>
      </c>
      <c r="K27" s="205">
        <v>380</v>
      </c>
      <c r="L27" s="205">
        <v>845</v>
      </c>
      <c r="M27" s="205">
        <v>386</v>
      </c>
      <c r="N27" s="205">
        <v>459</v>
      </c>
      <c r="O27" s="279">
        <f t="shared" si="0"/>
        <v>102.42424242424242</v>
      </c>
      <c r="P27" s="279">
        <f t="shared" si="1"/>
        <v>86.741573033707866</v>
      </c>
      <c r="Q27" s="279">
        <f t="shared" si="2"/>
        <v>120.78947368421053</v>
      </c>
    </row>
    <row r="28" spans="2:17">
      <c r="B28" s="364"/>
      <c r="C28">
        <v>19</v>
      </c>
      <c r="D28" t="s">
        <v>187</v>
      </c>
      <c r="E28" s="280">
        <v>2007</v>
      </c>
      <c r="F28" s="205">
        <v>15</v>
      </c>
      <c r="G28" s="205">
        <v>9</v>
      </c>
      <c r="H28" s="205">
        <v>6</v>
      </c>
      <c r="I28" s="205">
        <v>825</v>
      </c>
      <c r="J28" s="205">
        <v>445</v>
      </c>
      <c r="K28" s="205">
        <v>380</v>
      </c>
      <c r="L28" s="205">
        <v>858</v>
      </c>
      <c r="M28" s="205">
        <v>397</v>
      </c>
      <c r="N28" s="205">
        <v>461</v>
      </c>
      <c r="O28" s="279">
        <f t="shared" si="0"/>
        <v>104</v>
      </c>
      <c r="P28" s="279">
        <f t="shared" si="1"/>
        <v>89.213483146067418</v>
      </c>
      <c r="Q28" s="279">
        <f t="shared" si="2"/>
        <v>121.31578947368422</v>
      </c>
    </row>
    <row r="29" spans="2:17">
      <c r="B29" s="364"/>
      <c r="C29">
        <v>20</v>
      </c>
      <c r="D29" t="s">
        <v>187</v>
      </c>
      <c r="E29" s="280">
        <v>2008</v>
      </c>
      <c r="F29" s="205">
        <v>14</v>
      </c>
      <c r="G29" s="205">
        <v>8</v>
      </c>
      <c r="H29" s="205">
        <v>6</v>
      </c>
      <c r="I29" s="205">
        <v>815</v>
      </c>
      <c r="J29" s="205">
        <v>435</v>
      </c>
      <c r="K29" s="205">
        <v>380</v>
      </c>
      <c r="L29" s="205">
        <v>868</v>
      </c>
      <c r="M29" s="205">
        <v>399</v>
      </c>
      <c r="N29" s="205">
        <v>469</v>
      </c>
      <c r="O29" s="279">
        <f t="shared" si="0"/>
        <v>106.50306748466258</v>
      </c>
      <c r="P29" s="279">
        <f t="shared" si="1"/>
        <v>91.724137931034477</v>
      </c>
      <c r="Q29" s="279">
        <f t="shared" si="2"/>
        <v>123.42105263157895</v>
      </c>
    </row>
    <row r="30" spans="2:17">
      <c r="B30" s="364"/>
      <c r="C30">
        <v>21</v>
      </c>
      <c r="D30" t="s">
        <v>404</v>
      </c>
      <c r="E30" s="280">
        <v>2009</v>
      </c>
      <c r="F30" s="205">
        <v>13</v>
      </c>
      <c r="G30" s="205">
        <v>7</v>
      </c>
      <c r="H30" s="205">
        <v>6</v>
      </c>
      <c r="I30" s="205">
        <v>815</v>
      </c>
      <c r="J30" s="205">
        <v>435</v>
      </c>
      <c r="K30" s="205">
        <v>380</v>
      </c>
      <c r="L30" s="205">
        <v>848</v>
      </c>
      <c r="M30" s="205">
        <v>391</v>
      </c>
      <c r="N30" s="205">
        <v>457</v>
      </c>
      <c r="O30" s="279">
        <f t="shared" si="0"/>
        <v>104.04907975460122</v>
      </c>
      <c r="P30" s="279">
        <f t="shared" si="1"/>
        <v>89.885057471264361</v>
      </c>
      <c r="Q30" s="279">
        <f t="shared" si="2"/>
        <v>120.26315789473685</v>
      </c>
    </row>
    <row r="31" spans="2:17">
      <c r="B31" s="364"/>
      <c r="C31">
        <v>22</v>
      </c>
      <c r="D31" t="s">
        <v>404</v>
      </c>
      <c r="E31" s="280">
        <v>2010</v>
      </c>
      <c r="F31" s="205">
        <v>13</v>
      </c>
      <c r="G31" s="205">
        <v>7</v>
      </c>
      <c r="H31" s="205">
        <v>6</v>
      </c>
      <c r="I31" s="205">
        <v>815</v>
      </c>
      <c r="J31" s="205">
        <v>435</v>
      </c>
      <c r="K31" s="205">
        <v>380</v>
      </c>
      <c r="L31" s="205">
        <v>825</v>
      </c>
      <c r="M31" s="205">
        <v>384</v>
      </c>
      <c r="N31" s="205">
        <v>441</v>
      </c>
      <c r="O31" s="279">
        <f t="shared" si="0"/>
        <v>101.22699386503066</v>
      </c>
      <c r="P31" s="279">
        <f t="shared" si="1"/>
        <v>88.275862068965523</v>
      </c>
      <c r="Q31" s="279">
        <f t="shared" si="2"/>
        <v>116.05263157894737</v>
      </c>
    </row>
    <row r="32" spans="2:17">
      <c r="B32" s="364"/>
      <c r="C32">
        <v>23</v>
      </c>
      <c r="D32" t="s">
        <v>404</v>
      </c>
      <c r="E32" s="280">
        <v>2011</v>
      </c>
      <c r="F32" s="205">
        <v>13</v>
      </c>
      <c r="G32" s="205">
        <v>7</v>
      </c>
      <c r="H32" s="205">
        <v>6</v>
      </c>
      <c r="I32" s="205">
        <v>815</v>
      </c>
      <c r="J32" s="205">
        <v>435</v>
      </c>
      <c r="K32" s="205">
        <v>380</v>
      </c>
      <c r="L32" s="205">
        <v>801</v>
      </c>
      <c r="M32" s="205">
        <v>371</v>
      </c>
      <c r="N32" s="205">
        <v>430</v>
      </c>
      <c r="O32" s="279">
        <f t="shared" si="0"/>
        <v>98.282208588957047</v>
      </c>
      <c r="P32" s="279">
        <f t="shared" si="1"/>
        <v>85.287356321839084</v>
      </c>
      <c r="Q32" s="279">
        <f t="shared" si="2"/>
        <v>113.1578947368421</v>
      </c>
    </row>
    <row r="33" spans="2:17">
      <c r="B33" s="364"/>
      <c r="C33">
        <v>24</v>
      </c>
      <c r="D33" t="s">
        <v>187</v>
      </c>
      <c r="E33" s="280">
        <v>2012</v>
      </c>
      <c r="F33" s="205">
        <v>13</v>
      </c>
      <c r="G33" s="205">
        <v>7</v>
      </c>
      <c r="H33" s="205">
        <v>6</v>
      </c>
      <c r="I33" s="205">
        <v>815</v>
      </c>
      <c r="J33" s="205">
        <v>435</v>
      </c>
      <c r="K33" s="205">
        <v>380</v>
      </c>
      <c r="L33" s="205">
        <v>797</v>
      </c>
      <c r="M33" s="205">
        <v>374</v>
      </c>
      <c r="N33" s="205">
        <v>423</v>
      </c>
      <c r="O33" s="279">
        <f t="shared" si="0"/>
        <v>97.791411042944787</v>
      </c>
      <c r="P33" s="279">
        <f t="shared" si="1"/>
        <v>85.977011494252878</v>
      </c>
      <c r="Q33" s="279">
        <f t="shared" si="2"/>
        <v>111.31578947368422</v>
      </c>
    </row>
    <row r="34" spans="2:17">
      <c r="B34" s="364"/>
      <c r="C34">
        <v>25</v>
      </c>
      <c r="D34" t="s">
        <v>187</v>
      </c>
      <c r="E34" s="280">
        <v>2013</v>
      </c>
      <c r="F34" s="205">
        <v>13</v>
      </c>
      <c r="G34" s="205">
        <v>7</v>
      </c>
      <c r="H34" s="205">
        <v>6</v>
      </c>
      <c r="I34" s="205">
        <v>815</v>
      </c>
      <c r="J34" s="205">
        <v>435</v>
      </c>
      <c r="K34" s="205">
        <v>380</v>
      </c>
      <c r="L34" s="205">
        <v>768</v>
      </c>
      <c r="M34" s="205">
        <v>350</v>
      </c>
      <c r="N34" s="205">
        <v>418</v>
      </c>
      <c r="O34" s="279">
        <f t="shared" si="0"/>
        <v>94.233128834355824</v>
      </c>
      <c r="P34" s="279">
        <f t="shared" si="1"/>
        <v>80.459770114942529</v>
      </c>
      <c r="Q34" s="279">
        <f t="shared" si="2"/>
        <v>110.00000000000001</v>
      </c>
    </row>
    <row r="35" spans="2:17">
      <c r="B35" s="364"/>
      <c r="C35">
        <v>26</v>
      </c>
      <c r="D35" t="s">
        <v>187</v>
      </c>
      <c r="E35" s="280">
        <v>2014</v>
      </c>
      <c r="F35" s="205">
        <v>12</v>
      </c>
      <c r="G35" s="205">
        <v>6</v>
      </c>
      <c r="H35" s="205">
        <v>6</v>
      </c>
      <c r="I35" s="205">
        <v>770</v>
      </c>
      <c r="J35" s="205">
        <v>390</v>
      </c>
      <c r="K35" s="205">
        <v>380</v>
      </c>
      <c r="L35" s="205">
        <v>777</v>
      </c>
      <c r="M35" s="205">
        <v>345</v>
      </c>
      <c r="N35" s="205">
        <v>432</v>
      </c>
      <c r="O35" s="279">
        <f t="shared" si="0"/>
        <v>100.90909090909091</v>
      </c>
      <c r="P35" s="279">
        <f t="shared" si="1"/>
        <v>88.461538461538453</v>
      </c>
      <c r="Q35" s="279">
        <f t="shared" si="2"/>
        <v>113.68421052631578</v>
      </c>
    </row>
    <row r="36" spans="2:17">
      <c r="B36" s="364"/>
      <c r="C36">
        <v>27</v>
      </c>
      <c r="D36" t="s">
        <v>404</v>
      </c>
      <c r="E36" s="280">
        <v>2015</v>
      </c>
      <c r="F36" s="205">
        <v>12</v>
      </c>
      <c r="G36" s="205">
        <v>6</v>
      </c>
      <c r="H36" s="205">
        <v>6</v>
      </c>
      <c r="I36" s="205">
        <v>770</v>
      </c>
      <c r="J36" s="205">
        <v>380</v>
      </c>
      <c r="K36" s="205">
        <v>390</v>
      </c>
      <c r="L36" s="205">
        <v>824</v>
      </c>
      <c r="M36" s="205">
        <v>371</v>
      </c>
      <c r="N36" s="205">
        <v>453</v>
      </c>
      <c r="O36" s="279">
        <f t="shared" si="0"/>
        <v>107.012987012987</v>
      </c>
      <c r="P36" s="279">
        <f t="shared" si="1"/>
        <v>97.631578947368425</v>
      </c>
      <c r="Q36" s="279">
        <f t="shared" si="2"/>
        <v>116.15384615384616</v>
      </c>
    </row>
    <row r="37" spans="2:17">
      <c r="B37" s="364"/>
      <c r="C37">
        <v>28</v>
      </c>
      <c r="D37" t="s">
        <v>187</v>
      </c>
      <c r="E37" s="280">
        <v>2016</v>
      </c>
      <c r="F37" s="199">
        <v>12</v>
      </c>
      <c r="G37" s="284">
        <v>6</v>
      </c>
      <c r="H37" s="284">
        <v>6</v>
      </c>
      <c r="I37" s="284">
        <v>780</v>
      </c>
      <c r="J37" s="284">
        <v>390</v>
      </c>
      <c r="K37" s="284">
        <v>390</v>
      </c>
      <c r="L37" s="284">
        <v>806</v>
      </c>
      <c r="M37" s="284">
        <v>358</v>
      </c>
      <c r="N37" s="284">
        <v>448</v>
      </c>
      <c r="O37" s="279">
        <f t="shared" si="0"/>
        <v>103.33333333333334</v>
      </c>
      <c r="P37" s="279">
        <f t="shared" si="1"/>
        <v>91.794871794871796</v>
      </c>
      <c r="Q37" s="279">
        <f t="shared" si="2"/>
        <v>114.87179487179486</v>
      </c>
    </row>
    <row r="38" spans="2:17">
      <c r="B38" s="364"/>
      <c r="C38">
        <v>29</v>
      </c>
      <c r="D38" t="s">
        <v>187</v>
      </c>
      <c r="E38" s="280">
        <v>2017</v>
      </c>
      <c r="F38" s="199">
        <v>12</v>
      </c>
      <c r="G38" s="284">
        <v>6</v>
      </c>
      <c r="H38" s="284">
        <v>6</v>
      </c>
      <c r="I38" s="284">
        <v>780</v>
      </c>
      <c r="J38" s="284">
        <v>390</v>
      </c>
      <c r="K38" s="284">
        <v>390</v>
      </c>
      <c r="L38" s="284">
        <v>820</v>
      </c>
      <c r="M38" s="284">
        <v>373</v>
      </c>
      <c r="N38" s="284">
        <v>447</v>
      </c>
      <c r="O38" s="279">
        <f t="shared" si="0"/>
        <v>105.12820512820514</v>
      </c>
      <c r="P38" s="279">
        <f t="shared" si="1"/>
        <v>95.641025641025649</v>
      </c>
      <c r="Q38" s="279">
        <f t="shared" si="2"/>
        <v>114.61538461538461</v>
      </c>
    </row>
    <row r="39" spans="2:17">
      <c r="B39" s="364"/>
      <c r="C39">
        <v>30</v>
      </c>
      <c r="D39" t="s">
        <v>187</v>
      </c>
      <c r="E39" s="280">
        <v>2018</v>
      </c>
      <c r="F39" s="199">
        <v>11</v>
      </c>
      <c r="G39" s="284">
        <v>4</v>
      </c>
      <c r="H39" s="284">
        <v>7</v>
      </c>
      <c r="I39" s="284">
        <v>770</v>
      </c>
      <c r="J39" s="284">
        <v>310</v>
      </c>
      <c r="K39" s="284">
        <v>460</v>
      </c>
      <c r="L39" s="284">
        <v>797</v>
      </c>
      <c r="M39" s="284">
        <v>289</v>
      </c>
      <c r="N39" s="284">
        <v>508</v>
      </c>
      <c r="O39" s="279">
        <f t="shared" si="0"/>
        <v>103.5064935064935</v>
      </c>
      <c r="P39" s="279">
        <f t="shared" si="1"/>
        <v>93.225806451612897</v>
      </c>
      <c r="Q39" s="279">
        <f t="shared" si="2"/>
        <v>110.43478260869566</v>
      </c>
    </row>
    <row r="40" spans="2:17">
      <c r="B40" s="364" t="s">
        <v>86</v>
      </c>
      <c r="C40">
        <v>1</v>
      </c>
      <c r="D40" t="s">
        <v>187</v>
      </c>
      <c r="E40" s="280">
        <v>2019</v>
      </c>
      <c r="F40" s="205">
        <v>9</v>
      </c>
      <c r="G40" s="205">
        <v>4</v>
      </c>
      <c r="H40" s="205">
        <v>5</v>
      </c>
      <c r="I40" s="205">
        <v>630</v>
      </c>
      <c r="J40" s="205">
        <v>310</v>
      </c>
      <c r="K40" s="205">
        <v>320</v>
      </c>
      <c r="L40" s="205">
        <v>644</v>
      </c>
      <c r="M40" s="205">
        <v>277</v>
      </c>
      <c r="N40" s="205">
        <v>367</v>
      </c>
      <c r="O40" s="279">
        <f t="shared" si="0"/>
        <v>102.22222222222221</v>
      </c>
      <c r="P40" s="279">
        <f t="shared" si="1"/>
        <v>89.354838709677423</v>
      </c>
      <c r="Q40" s="279">
        <f t="shared" si="2"/>
        <v>114.68750000000001</v>
      </c>
    </row>
    <row r="41" spans="2:17">
      <c r="B41" s="364"/>
      <c r="C41">
        <v>2</v>
      </c>
      <c r="D41" t="s">
        <v>187</v>
      </c>
      <c r="E41" s="280">
        <v>2020</v>
      </c>
      <c r="F41" s="205">
        <v>9</v>
      </c>
      <c r="G41" s="205">
        <v>4</v>
      </c>
      <c r="H41" s="205">
        <v>5</v>
      </c>
      <c r="I41" s="205">
        <v>620</v>
      </c>
      <c r="J41" s="205">
        <v>300</v>
      </c>
      <c r="K41" s="205">
        <v>320</v>
      </c>
      <c r="L41" s="205">
        <v>591</v>
      </c>
      <c r="M41" s="205">
        <v>246</v>
      </c>
      <c r="N41" s="205">
        <v>345</v>
      </c>
      <c r="O41" s="279">
        <f t="shared" si="0"/>
        <v>95.322580645161295</v>
      </c>
      <c r="P41" s="279">
        <f t="shared" si="1"/>
        <v>82</v>
      </c>
      <c r="Q41" s="279">
        <f t="shared" si="2"/>
        <v>107.8125</v>
      </c>
    </row>
    <row r="42" spans="2:17">
      <c r="B42" s="364"/>
      <c r="C42">
        <v>3</v>
      </c>
      <c r="D42" s="283" t="s">
        <v>187</v>
      </c>
      <c r="E42" s="280">
        <v>2021</v>
      </c>
      <c r="F42" s="205">
        <v>10</v>
      </c>
      <c r="G42" s="205">
        <v>3</v>
      </c>
      <c r="H42" s="205">
        <v>7</v>
      </c>
      <c r="I42" s="205">
        <v>760</v>
      </c>
      <c r="J42" s="205">
        <v>260</v>
      </c>
      <c r="K42" s="205">
        <v>500</v>
      </c>
      <c r="L42" s="205">
        <v>706</v>
      </c>
      <c r="M42" s="205">
        <v>233</v>
      </c>
      <c r="N42" s="205">
        <v>473</v>
      </c>
      <c r="O42" s="279">
        <f t="shared" si="0"/>
        <v>92.89473684210526</v>
      </c>
      <c r="P42" s="279">
        <f t="shared" si="1"/>
        <v>89.615384615384613</v>
      </c>
      <c r="Q42" s="279">
        <f t="shared" si="2"/>
        <v>94.6</v>
      </c>
    </row>
    <row r="43" spans="2:17">
      <c r="B43" s="364"/>
      <c r="C43">
        <v>4</v>
      </c>
      <c r="D43" s="283" t="s">
        <v>187</v>
      </c>
      <c r="E43" s="280">
        <v>2022</v>
      </c>
      <c r="F43" s="205">
        <v>10</v>
      </c>
      <c r="G43" s="205">
        <v>3</v>
      </c>
      <c r="H43" s="205">
        <v>7</v>
      </c>
      <c r="I43" s="205">
        <v>710</v>
      </c>
      <c r="J43" s="205">
        <v>260</v>
      </c>
      <c r="K43" s="205">
        <v>450</v>
      </c>
      <c r="L43" s="205">
        <v>649</v>
      </c>
      <c r="M43" s="205">
        <v>200</v>
      </c>
      <c r="N43" s="205">
        <v>449</v>
      </c>
      <c r="O43" s="279">
        <f t="shared" si="0"/>
        <v>91.408450704225359</v>
      </c>
      <c r="P43" s="279">
        <f t="shared" si="1"/>
        <v>76.923076923076934</v>
      </c>
      <c r="Q43" s="279">
        <f t="shared" si="2"/>
        <v>99.777777777777771</v>
      </c>
    </row>
    <row r="44" spans="2:17">
      <c r="B44" s="364"/>
      <c r="C44">
        <v>5</v>
      </c>
      <c r="D44" s="283" t="s">
        <v>404</v>
      </c>
      <c r="E44" s="280">
        <v>2023</v>
      </c>
      <c r="F44" s="205">
        <v>10</v>
      </c>
      <c r="G44" s="205">
        <v>3</v>
      </c>
      <c r="H44" s="205">
        <v>7</v>
      </c>
      <c r="I44" s="205">
        <v>700</v>
      </c>
      <c r="J44" s="205">
        <v>260</v>
      </c>
      <c r="K44" s="205">
        <v>440</v>
      </c>
      <c r="L44" s="205">
        <v>619</v>
      </c>
      <c r="M44" s="205">
        <v>190</v>
      </c>
      <c r="N44" s="205">
        <v>429</v>
      </c>
      <c r="O44" s="279">
        <f t="shared" si="0"/>
        <v>88.428571428571416</v>
      </c>
      <c r="P44" s="279">
        <f t="shared" si="1"/>
        <v>73.076923076923066</v>
      </c>
      <c r="Q44" s="279">
        <f t="shared" si="2"/>
        <v>97.5</v>
      </c>
    </row>
    <row r="45" spans="2:17">
      <c r="B45" s="364"/>
      <c r="E45" s="526"/>
      <c r="F45" s="205"/>
      <c r="G45" s="205"/>
      <c r="H45" s="205"/>
      <c r="I45" s="205"/>
      <c r="J45" s="205"/>
      <c r="K45" s="205"/>
      <c r="L45" s="205"/>
      <c r="M45" s="205"/>
      <c r="N45" s="205"/>
      <c r="O45" s="279"/>
      <c r="P45" s="279"/>
      <c r="Q45" s="279"/>
    </row>
    <row r="46" spans="2:17">
      <c r="B46" s="152" t="s">
        <v>351</v>
      </c>
      <c r="C46" s="282"/>
      <c r="D46" s="282"/>
      <c r="E46" s="377"/>
      <c r="F46" s="207"/>
      <c r="G46" s="207"/>
      <c r="H46" s="207"/>
      <c r="I46" s="207"/>
      <c r="J46" s="207"/>
      <c r="K46" s="207"/>
      <c r="L46" s="207"/>
      <c r="M46" s="207"/>
      <c r="N46" s="207"/>
      <c r="O46" s="281"/>
      <c r="P46" s="281"/>
      <c r="Q46" s="281"/>
    </row>
    <row r="47" spans="2:17">
      <c r="B47" s="364" t="s">
        <v>411</v>
      </c>
      <c r="C47">
        <v>61</v>
      </c>
      <c r="D47" t="s">
        <v>404</v>
      </c>
      <c r="E47" s="280">
        <v>1986</v>
      </c>
      <c r="F47" s="205">
        <v>279</v>
      </c>
      <c r="G47" s="205">
        <v>153</v>
      </c>
      <c r="H47" s="205">
        <v>261</v>
      </c>
      <c r="I47" s="163">
        <v>18390</v>
      </c>
      <c r="J47" s="205">
        <v>9630</v>
      </c>
      <c r="K47" s="205">
        <v>8760</v>
      </c>
      <c r="L47" s="205">
        <v>15907</v>
      </c>
      <c r="M47" s="205">
        <v>7514</v>
      </c>
      <c r="N47" s="215">
        <v>8393</v>
      </c>
      <c r="O47" s="279">
        <f t="shared" ref="O47:O84" si="3">L47/I47*100</f>
        <v>86.498096791734639</v>
      </c>
      <c r="P47" s="279">
        <f t="shared" ref="P47:P84" si="4">M47/J47*100</f>
        <v>78.0269989615784</v>
      </c>
      <c r="Q47" s="279">
        <f t="shared" ref="Q47:Q84" si="5">N47/K47*100</f>
        <v>95.810502283105023</v>
      </c>
    </row>
    <row r="48" spans="2:17">
      <c r="B48" s="364"/>
      <c r="C48">
        <v>62</v>
      </c>
      <c r="D48" t="s">
        <v>404</v>
      </c>
      <c r="E48" s="280">
        <v>1987</v>
      </c>
      <c r="F48" s="205">
        <v>272</v>
      </c>
      <c r="G48" s="205">
        <v>147</v>
      </c>
      <c r="H48" s="205">
        <v>125</v>
      </c>
      <c r="I48" s="205">
        <v>18055</v>
      </c>
      <c r="J48" s="205">
        <v>9315</v>
      </c>
      <c r="K48" s="205">
        <v>8740</v>
      </c>
      <c r="L48" s="205">
        <v>15639</v>
      </c>
      <c r="M48" s="205">
        <v>7244</v>
      </c>
      <c r="N48" s="215">
        <v>8395</v>
      </c>
      <c r="O48" s="279">
        <f t="shared" si="3"/>
        <v>86.618665189698135</v>
      </c>
      <c r="P48" s="279">
        <f t="shared" si="4"/>
        <v>77.767042404723568</v>
      </c>
      <c r="Q48" s="279">
        <f t="shared" si="5"/>
        <v>96.05263157894737</v>
      </c>
    </row>
    <row r="49" spans="2:17">
      <c r="B49" s="364"/>
      <c r="C49">
        <v>63</v>
      </c>
      <c r="D49" t="s">
        <v>404</v>
      </c>
      <c r="E49" s="280">
        <v>1988</v>
      </c>
      <c r="F49" s="205">
        <v>271</v>
      </c>
      <c r="G49" s="205">
        <v>145</v>
      </c>
      <c r="H49" s="205">
        <v>126</v>
      </c>
      <c r="I49" s="205">
        <v>17735</v>
      </c>
      <c r="J49" s="205">
        <v>8995</v>
      </c>
      <c r="K49" s="205">
        <v>8740</v>
      </c>
      <c r="L49" s="205">
        <v>15794</v>
      </c>
      <c r="M49" s="205">
        <v>7366</v>
      </c>
      <c r="N49" s="215">
        <v>8428</v>
      </c>
      <c r="O49" s="279">
        <f t="shared" si="3"/>
        <v>89.055539892867202</v>
      </c>
      <c r="P49" s="279">
        <f t="shared" si="4"/>
        <v>81.889938854919393</v>
      </c>
      <c r="Q49" s="279">
        <f t="shared" si="5"/>
        <v>96.430205949656752</v>
      </c>
    </row>
    <row r="50" spans="2:17">
      <c r="B50" s="364" t="s">
        <v>87</v>
      </c>
      <c r="C50">
        <v>1</v>
      </c>
      <c r="D50" t="s">
        <v>404</v>
      </c>
      <c r="E50" s="280">
        <v>1989</v>
      </c>
      <c r="F50" s="205">
        <v>269</v>
      </c>
      <c r="G50" s="205">
        <v>143</v>
      </c>
      <c r="H50" s="205">
        <v>126</v>
      </c>
      <c r="I50" s="205">
        <v>17405</v>
      </c>
      <c r="J50" s="205">
        <v>8785</v>
      </c>
      <c r="K50" s="205">
        <v>8620</v>
      </c>
      <c r="L50" s="205">
        <v>15484</v>
      </c>
      <c r="M50" s="205">
        <v>7061</v>
      </c>
      <c r="N50" s="205">
        <v>8423</v>
      </c>
      <c r="O50" s="279">
        <f t="shared" si="3"/>
        <v>88.962941683424305</v>
      </c>
      <c r="P50" s="279">
        <f t="shared" si="4"/>
        <v>80.375640295959016</v>
      </c>
      <c r="Q50" s="279">
        <f t="shared" si="5"/>
        <v>97.714617169373554</v>
      </c>
    </row>
    <row r="51" spans="2:17">
      <c r="B51" s="364"/>
      <c r="C51">
        <v>2</v>
      </c>
      <c r="D51" t="s">
        <v>404</v>
      </c>
      <c r="E51" s="280">
        <v>1990</v>
      </c>
      <c r="F51" s="205">
        <v>269</v>
      </c>
      <c r="G51" s="205">
        <v>142</v>
      </c>
      <c r="H51" s="205">
        <v>127</v>
      </c>
      <c r="I51" s="205">
        <v>17195</v>
      </c>
      <c r="J51" s="205">
        <v>8560</v>
      </c>
      <c r="K51" s="205">
        <v>8635</v>
      </c>
      <c r="L51" s="205">
        <v>15375</v>
      </c>
      <c r="M51" s="205">
        <v>6927</v>
      </c>
      <c r="N51" s="205">
        <v>8448</v>
      </c>
      <c r="O51" s="279">
        <f t="shared" si="3"/>
        <v>89.415527769700503</v>
      </c>
      <c r="P51" s="279">
        <f t="shared" si="4"/>
        <v>80.922897196261673</v>
      </c>
      <c r="Q51" s="279">
        <f t="shared" si="5"/>
        <v>97.834394904458605</v>
      </c>
    </row>
    <row r="52" spans="2:17">
      <c r="B52" s="364"/>
      <c r="C52">
        <v>3</v>
      </c>
      <c r="D52" t="s">
        <v>404</v>
      </c>
      <c r="E52" s="280">
        <v>1991</v>
      </c>
      <c r="F52" s="205">
        <v>269</v>
      </c>
      <c r="G52" s="205">
        <v>141</v>
      </c>
      <c r="H52" s="205">
        <v>128</v>
      </c>
      <c r="I52" s="205">
        <v>17120</v>
      </c>
      <c r="J52" s="205">
        <v>8380</v>
      </c>
      <c r="K52" s="205">
        <v>8740</v>
      </c>
      <c r="L52" s="205">
        <v>15579</v>
      </c>
      <c r="M52" s="205">
        <v>7006</v>
      </c>
      <c r="N52" s="205">
        <v>8573</v>
      </c>
      <c r="O52" s="279">
        <f t="shared" si="3"/>
        <v>90.998831775700936</v>
      </c>
      <c r="P52" s="279">
        <f t="shared" si="4"/>
        <v>83.603818615751791</v>
      </c>
      <c r="Q52" s="279">
        <f t="shared" si="5"/>
        <v>98.089244851258584</v>
      </c>
    </row>
    <row r="53" spans="2:17">
      <c r="B53" s="364"/>
      <c r="C53">
        <v>4</v>
      </c>
      <c r="D53" t="s">
        <v>404</v>
      </c>
      <c r="E53" s="280">
        <v>1992</v>
      </c>
      <c r="F53" s="205">
        <v>267</v>
      </c>
      <c r="G53" s="205">
        <v>140</v>
      </c>
      <c r="H53" s="205">
        <v>127</v>
      </c>
      <c r="I53" s="205">
        <v>17040</v>
      </c>
      <c r="J53" s="205">
        <v>8365</v>
      </c>
      <c r="K53" s="205">
        <v>8675</v>
      </c>
      <c r="L53" s="205">
        <v>15503</v>
      </c>
      <c r="M53" s="205">
        <v>6980</v>
      </c>
      <c r="N53" s="205">
        <v>8523</v>
      </c>
      <c r="O53" s="279">
        <f t="shared" si="3"/>
        <v>90.980046948356801</v>
      </c>
      <c r="P53" s="279">
        <f t="shared" si="4"/>
        <v>83.442916915720261</v>
      </c>
      <c r="Q53" s="279">
        <f t="shared" si="5"/>
        <v>98.247838616714702</v>
      </c>
    </row>
    <row r="54" spans="2:17">
      <c r="B54" s="364"/>
      <c r="C54">
        <v>5</v>
      </c>
      <c r="D54" t="s">
        <v>404</v>
      </c>
      <c r="E54" s="280">
        <v>1993</v>
      </c>
      <c r="F54" s="205">
        <v>266</v>
      </c>
      <c r="G54" s="205">
        <v>139</v>
      </c>
      <c r="H54" s="205">
        <v>127</v>
      </c>
      <c r="I54" s="205">
        <v>16970</v>
      </c>
      <c r="J54" s="205">
        <v>8300</v>
      </c>
      <c r="K54" s="205">
        <v>8670</v>
      </c>
      <c r="L54" s="205">
        <v>15342</v>
      </c>
      <c r="M54" s="205">
        <v>6744</v>
      </c>
      <c r="N54" s="205">
        <v>8598</v>
      </c>
      <c r="O54" s="279">
        <f t="shared" si="3"/>
        <v>90.406599882144974</v>
      </c>
      <c r="P54" s="279">
        <f t="shared" si="4"/>
        <v>81.253012048192772</v>
      </c>
      <c r="Q54" s="279">
        <f t="shared" si="5"/>
        <v>99.169550173010379</v>
      </c>
    </row>
    <row r="55" spans="2:17">
      <c r="B55" s="364"/>
      <c r="C55">
        <v>6</v>
      </c>
      <c r="D55" t="s">
        <v>404</v>
      </c>
      <c r="E55" s="280">
        <v>1994</v>
      </c>
      <c r="F55" s="205">
        <v>267</v>
      </c>
      <c r="G55" s="205">
        <v>140</v>
      </c>
      <c r="H55" s="205">
        <v>127</v>
      </c>
      <c r="I55" s="205">
        <v>16830</v>
      </c>
      <c r="J55" s="205">
        <v>8205</v>
      </c>
      <c r="K55" s="205">
        <v>8625</v>
      </c>
      <c r="L55" s="205">
        <v>15115</v>
      </c>
      <c r="M55" s="205">
        <v>6573</v>
      </c>
      <c r="N55" s="205">
        <v>8542</v>
      </c>
      <c r="O55" s="279">
        <f t="shared" si="3"/>
        <v>89.809863339275111</v>
      </c>
      <c r="P55" s="279">
        <f t="shared" si="4"/>
        <v>80.109689213893958</v>
      </c>
      <c r="Q55" s="279">
        <f t="shared" si="5"/>
        <v>99.037681159420288</v>
      </c>
    </row>
    <row r="56" spans="2:17">
      <c r="B56" s="364"/>
      <c r="C56">
        <v>7</v>
      </c>
      <c r="D56" t="s">
        <v>404</v>
      </c>
      <c r="E56" s="280">
        <v>1995</v>
      </c>
      <c r="F56" s="205">
        <v>267</v>
      </c>
      <c r="G56" s="205">
        <v>141</v>
      </c>
      <c r="H56" s="205">
        <v>126</v>
      </c>
      <c r="I56" s="205">
        <v>16675</v>
      </c>
      <c r="J56" s="205">
        <v>8130</v>
      </c>
      <c r="K56" s="205">
        <v>8545</v>
      </c>
      <c r="L56" s="205">
        <v>15055</v>
      </c>
      <c r="M56" s="205">
        <v>6603</v>
      </c>
      <c r="N56" s="205">
        <v>8452</v>
      </c>
      <c r="O56" s="279">
        <f t="shared" si="3"/>
        <v>90.284857571214388</v>
      </c>
      <c r="P56" s="279">
        <f t="shared" si="4"/>
        <v>81.217712177121768</v>
      </c>
      <c r="Q56" s="279">
        <f t="shared" si="5"/>
        <v>98.91164423639556</v>
      </c>
    </row>
    <row r="57" spans="2:17">
      <c r="B57" s="364"/>
      <c r="C57">
        <v>8</v>
      </c>
      <c r="D57" t="s">
        <v>404</v>
      </c>
      <c r="E57" s="280">
        <v>1996</v>
      </c>
      <c r="F57" s="205">
        <v>268</v>
      </c>
      <c r="G57" s="205">
        <v>139</v>
      </c>
      <c r="H57" s="205">
        <v>129</v>
      </c>
      <c r="I57" s="205">
        <v>16525</v>
      </c>
      <c r="J57" s="205">
        <v>7975</v>
      </c>
      <c r="K57" s="205">
        <v>8550</v>
      </c>
      <c r="L57" s="205">
        <v>15058</v>
      </c>
      <c r="M57" s="205">
        <v>6427</v>
      </c>
      <c r="N57" s="205">
        <v>8631</v>
      </c>
      <c r="O57" s="279">
        <f t="shared" si="3"/>
        <v>91.122541603630864</v>
      </c>
      <c r="P57" s="279">
        <f t="shared" si="4"/>
        <v>80.589341692789972</v>
      </c>
      <c r="Q57" s="279">
        <f t="shared" si="5"/>
        <v>100.94736842105263</v>
      </c>
    </row>
    <row r="58" spans="2:17">
      <c r="B58" s="364"/>
      <c r="C58">
        <v>9</v>
      </c>
      <c r="D58" t="s">
        <v>404</v>
      </c>
      <c r="E58" s="280">
        <v>1997</v>
      </c>
      <c r="F58" s="205">
        <v>267</v>
      </c>
      <c r="G58" s="205">
        <v>137</v>
      </c>
      <c r="H58" s="205">
        <v>130</v>
      </c>
      <c r="I58" s="205">
        <v>16460</v>
      </c>
      <c r="J58" s="205">
        <v>7835</v>
      </c>
      <c r="K58" s="205">
        <v>8625</v>
      </c>
      <c r="L58" s="205">
        <v>15210</v>
      </c>
      <c r="M58" s="205">
        <v>6454</v>
      </c>
      <c r="N58" s="205">
        <v>8756</v>
      </c>
      <c r="O58" s="279">
        <f t="shared" si="3"/>
        <v>92.405832320777648</v>
      </c>
      <c r="P58" s="279">
        <f t="shared" si="4"/>
        <v>82.373962986598599</v>
      </c>
      <c r="Q58" s="279">
        <f t="shared" si="5"/>
        <v>101.51884057971014</v>
      </c>
    </row>
    <row r="59" spans="2:17">
      <c r="B59" s="364"/>
      <c r="C59">
        <v>10</v>
      </c>
      <c r="D59" t="s">
        <v>404</v>
      </c>
      <c r="E59" s="280">
        <v>1998</v>
      </c>
      <c r="F59" s="205">
        <v>266</v>
      </c>
      <c r="G59" s="205">
        <v>134</v>
      </c>
      <c r="H59" s="205">
        <v>132</v>
      </c>
      <c r="I59" s="205">
        <v>16385</v>
      </c>
      <c r="J59" s="205">
        <v>7695</v>
      </c>
      <c r="K59" s="205">
        <v>8690</v>
      </c>
      <c r="L59" s="205">
        <v>15267</v>
      </c>
      <c r="M59" s="205">
        <v>6413</v>
      </c>
      <c r="N59" s="205">
        <v>8854</v>
      </c>
      <c r="O59" s="279">
        <f t="shared" si="3"/>
        <v>93.17668599328654</v>
      </c>
      <c r="P59" s="279">
        <f t="shared" si="4"/>
        <v>83.33983105912931</v>
      </c>
      <c r="Q59" s="279">
        <f t="shared" si="5"/>
        <v>101.88722669735328</v>
      </c>
    </row>
    <row r="60" spans="2:17">
      <c r="B60" s="364"/>
      <c r="C60">
        <v>11</v>
      </c>
      <c r="D60" t="s">
        <v>404</v>
      </c>
      <c r="E60" s="280">
        <v>1999</v>
      </c>
      <c r="F60" s="205">
        <v>267</v>
      </c>
      <c r="G60" s="205">
        <v>132</v>
      </c>
      <c r="H60" s="205">
        <v>135</v>
      </c>
      <c r="I60" s="205">
        <v>16355</v>
      </c>
      <c r="J60" s="205">
        <v>7400</v>
      </c>
      <c r="K60" s="205">
        <v>8955</v>
      </c>
      <c r="L60" s="205">
        <v>15776</v>
      </c>
      <c r="M60" s="205">
        <v>6212</v>
      </c>
      <c r="N60" s="205">
        <v>9564</v>
      </c>
      <c r="O60" s="279">
        <f t="shared" si="3"/>
        <v>96.45979822684194</v>
      </c>
      <c r="P60" s="279">
        <f t="shared" si="4"/>
        <v>83.945945945945937</v>
      </c>
      <c r="Q60" s="279">
        <f t="shared" si="5"/>
        <v>106.80067001675042</v>
      </c>
    </row>
    <row r="61" spans="2:17">
      <c r="B61" s="364"/>
      <c r="C61">
        <v>12</v>
      </c>
      <c r="D61" t="s">
        <v>404</v>
      </c>
      <c r="E61" s="280">
        <v>2000</v>
      </c>
      <c r="F61" s="205">
        <v>265</v>
      </c>
      <c r="G61" s="205">
        <v>128</v>
      </c>
      <c r="H61" s="205">
        <v>137</v>
      </c>
      <c r="I61" s="205">
        <v>16185</v>
      </c>
      <c r="J61" s="205">
        <v>7130</v>
      </c>
      <c r="K61" s="205">
        <v>9055</v>
      </c>
      <c r="L61" s="205">
        <v>16176</v>
      </c>
      <c r="M61" s="205">
        <v>6263</v>
      </c>
      <c r="N61" s="205">
        <v>9913</v>
      </c>
      <c r="O61" s="279">
        <f t="shared" si="3"/>
        <v>99.944392956441149</v>
      </c>
      <c r="P61" s="279">
        <f t="shared" si="4"/>
        <v>87.840112201963535</v>
      </c>
      <c r="Q61" s="279">
        <f t="shared" si="5"/>
        <v>109.47542794036444</v>
      </c>
    </row>
    <row r="62" spans="2:17">
      <c r="B62" s="364"/>
      <c r="C62">
        <v>13</v>
      </c>
      <c r="D62" t="s">
        <v>404</v>
      </c>
      <c r="E62" s="280">
        <v>2001</v>
      </c>
      <c r="F62" s="205">
        <v>260</v>
      </c>
      <c r="G62" s="205">
        <v>122</v>
      </c>
      <c r="H62" s="205">
        <v>138</v>
      </c>
      <c r="I62" s="205">
        <v>15910</v>
      </c>
      <c r="J62" s="205">
        <v>6800</v>
      </c>
      <c r="K62" s="205">
        <v>9110</v>
      </c>
      <c r="L62" s="205">
        <v>16522</v>
      </c>
      <c r="M62" s="205">
        <v>6328</v>
      </c>
      <c r="N62" s="205">
        <v>10194</v>
      </c>
      <c r="O62" s="279">
        <f t="shared" si="3"/>
        <v>103.84663733500943</v>
      </c>
      <c r="P62" s="279">
        <f t="shared" si="4"/>
        <v>93.058823529411754</v>
      </c>
      <c r="Q62" s="279">
        <f t="shared" si="5"/>
        <v>111.89901207464325</v>
      </c>
    </row>
    <row r="63" spans="2:17">
      <c r="B63" s="364"/>
      <c r="C63">
        <v>14</v>
      </c>
      <c r="D63" t="s">
        <v>404</v>
      </c>
      <c r="E63" s="280">
        <v>2002</v>
      </c>
      <c r="F63" s="205">
        <v>263</v>
      </c>
      <c r="G63" s="205">
        <v>118</v>
      </c>
      <c r="H63" s="205">
        <v>145</v>
      </c>
      <c r="I63" s="205">
        <v>16275</v>
      </c>
      <c r="J63" s="205">
        <v>6570</v>
      </c>
      <c r="K63" s="205">
        <v>9705</v>
      </c>
      <c r="L63" s="205">
        <v>17356</v>
      </c>
      <c r="M63" s="205">
        <v>6319</v>
      </c>
      <c r="N63" s="205">
        <v>11037</v>
      </c>
      <c r="O63" s="279">
        <f t="shared" si="3"/>
        <v>106.64208909370198</v>
      </c>
      <c r="P63" s="279">
        <f t="shared" si="4"/>
        <v>96.179604261796044</v>
      </c>
      <c r="Q63" s="279">
        <f t="shared" si="5"/>
        <v>113.72488408037094</v>
      </c>
    </row>
    <row r="64" spans="2:17">
      <c r="B64" s="364"/>
      <c r="C64">
        <v>15</v>
      </c>
      <c r="D64" t="s">
        <v>404</v>
      </c>
      <c r="E64" s="280">
        <v>2003</v>
      </c>
      <c r="F64" s="205">
        <v>263</v>
      </c>
      <c r="G64" s="205">
        <v>114</v>
      </c>
      <c r="H64" s="205">
        <v>149</v>
      </c>
      <c r="I64" s="205">
        <v>16800</v>
      </c>
      <c r="J64" s="205">
        <v>6480</v>
      </c>
      <c r="K64" s="205">
        <v>10320</v>
      </c>
      <c r="L64" s="205">
        <v>17611</v>
      </c>
      <c r="M64" s="205">
        <v>6192</v>
      </c>
      <c r="N64" s="205">
        <v>11419</v>
      </c>
      <c r="O64" s="279">
        <f t="shared" si="3"/>
        <v>104.82738095238095</v>
      </c>
      <c r="P64" s="279">
        <f t="shared" si="4"/>
        <v>95.555555555555557</v>
      </c>
      <c r="Q64" s="279">
        <f t="shared" si="5"/>
        <v>110.64922480620154</v>
      </c>
    </row>
    <row r="65" spans="2:17">
      <c r="B65" s="364"/>
      <c r="C65">
        <v>16</v>
      </c>
      <c r="D65" t="s">
        <v>404</v>
      </c>
      <c r="E65" s="280">
        <v>2004</v>
      </c>
      <c r="F65" s="205">
        <v>259</v>
      </c>
      <c r="G65" s="205">
        <v>110</v>
      </c>
      <c r="H65" s="205">
        <v>149</v>
      </c>
      <c r="I65" s="205">
        <v>17270</v>
      </c>
      <c r="J65" s="205">
        <v>6755</v>
      </c>
      <c r="K65" s="205">
        <v>10515</v>
      </c>
      <c r="L65" s="205">
        <v>18171</v>
      </c>
      <c r="M65" s="205">
        <v>6543</v>
      </c>
      <c r="N65" s="205">
        <v>11628</v>
      </c>
      <c r="O65" s="279">
        <f t="shared" si="3"/>
        <v>105.21713954834975</v>
      </c>
      <c r="P65" s="279">
        <f t="shared" si="4"/>
        <v>96.861584011843078</v>
      </c>
      <c r="Q65" s="279">
        <f t="shared" si="5"/>
        <v>110.58487874465051</v>
      </c>
    </row>
    <row r="66" spans="2:17">
      <c r="B66" s="364"/>
      <c r="C66">
        <v>17</v>
      </c>
      <c r="D66" t="s">
        <v>404</v>
      </c>
      <c r="E66" s="280">
        <v>2005</v>
      </c>
      <c r="F66" s="205">
        <v>262</v>
      </c>
      <c r="G66" s="205">
        <v>102</v>
      </c>
      <c r="H66" s="205">
        <v>160</v>
      </c>
      <c r="I66" s="205">
        <v>17755</v>
      </c>
      <c r="J66" s="205">
        <v>6480</v>
      </c>
      <c r="K66" s="205">
        <v>11275</v>
      </c>
      <c r="L66" s="205">
        <v>18786</v>
      </c>
      <c r="M66" s="205">
        <v>6222</v>
      </c>
      <c r="N66" s="205">
        <v>12564</v>
      </c>
      <c r="O66" s="279">
        <f t="shared" si="3"/>
        <v>105.80681498169531</v>
      </c>
      <c r="P66" s="279">
        <f t="shared" si="4"/>
        <v>96.018518518518519</v>
      </c>
      <c r="Q66" s="279">
        <f t="shared" si="5"/>
        <v>111.43237250554323</v>
      </c>
    </row>
    <row r="67" spans="2:17">
      <c r="B67" s="364"/>
      <c r="C67">
        <v>18</v>
      </c>
      <c r="D67" t="s">
        <v>404</v>
      </c>
      <c r="E67" s="280">
        <v>2006</v>
      </c>
      <c r="F67" s="205">
        <v>265</v>
      </c>
      <c r="G67" s="205">
        <v>99</v>
      </c>
      <c r="H67" s="205">
        <v>166</v>
      </c>
      <c r="I67" s="205">
        <v>18080</v>
      </c>
      <c r="J67" s="205">
        <v>6470</v>
      </c>
      <c r="K67" s="205">
        <v>11610</v>
      </c>
      <c r="L67" s="205">
        <v>19228</v>
      </c>
      <c r="M67" s="205">
        <v>6199</v>
      </c>
      <c r="N67" s="205">
        <v>13029</v>
      </c>
      <c r="O67" s="279">
        <f t="shared" si="3"/>
        <v>106.34955752212389</v>
      </c>
      <c r="P67" s="279">
        <f t="shared" si="4"/>
        <v>95.811437403400319</v>
      </c>
      <c r="Q67" s="279">
        <f t="shared" si="5"/>
        <v>112.22222222222223</v>
      </c>
    </row>
    <row r="68" spans="2:17">
      <c r="B68" s="364"/>
      <c r="C68">
        <v>19</v>
      </c>
      <c r="D68" t="s">
        <v>404</v>
      </c>
      <c r="E68" s="280">
        <v>2007</v>
      </c>
      <c r="F68" s="205">
        <v>269</v>
      </c>
      <c r="G68" s="205">
        <v>96</v>
      </c>
      <c r="H68" s="205">
        <v>173</v>
      </c>
      <c r="I68" s="205">
        <v>18760</v>
      </c>
      <c r="J68" s="205">
        <v>6460</v>
      </c>
      <c r="K68" s="205">
        <v>12300</v>
      </c>
      <c r="L68" s="205">
        <v>19875</v>
      </c>
      <c r="M68" s="205">
        <v>6150</v>
      </c>
      <c r="N68" s="205">
        <v>13725</v>
      </c>
      <c r="O68" s="279">
        <f t="shared" si="3"/>
        <v>105.94349680170576</v>
      </c>
      <c r="P68" s="279">
        <f t="shared" si="4"/>
        <v>95.201238390092882</v>
      </c>
      <c r="Q68" s="279">
        <f t="shared" si="5"/>
        <v>111.58536585365854</v>
      </c>
    </row>
    <row r="69" spans="2:17">
      <c r="B69" s="364"/>
      <c r="C69">
        <v>20</v>
      </c>
      <c r="D69" t="s">
        <v>404</v>
      </c>
      <c r="E69" s="280">
        <v>2008</v>
      </c>
      <c r="F69" s="205">
        <v>274</v>
      </c>
      <c r="G69" s="205">
        <v>91</v>
      </c>
      <c r="H69" s="205">
        <v>183</v>
      </c>
      <c r="I69" s="205">
        <v>19245</v>
      </c>
      <c r="J69" s="205">
        <v>6120</v>
      </c>
      <c r="K69" s="205">
        <v>13125</v>
      </c>
      <c r="L69" s="205">
        <v>20410</v>
      </c>
      <c r="M69" s="205">
        <v>5779</v>
      </c>
      <c r="N69" s="205">
        <v>14631</v>
      </c>
      <c r="O69" s="279">
        <f t="shared" si="3"/>
        <v>106.05352039490776</v>
      </c>
      <c r="P69" s="279">
        <f t="shared" si="4"/>
        <v>94.428104575163403</v>
      </c>
      <c r="Q69" s="279">
        <f t="shared" si="5"/>
        <v>111.4742857142857</v>
      </c>
    </row>
    <row r="70" spans="2:17">
      <c r="B70" s="364"/>
      <c r="C70">
        <v>21</v>
      </c>
      <c r="D70" t="s">
        <v>404</v>
      </c>
      <c r="E70" s="280">
        <v>2009</v>
      </c>
      <c r="F70" s="205">
        <v>275</v>
      </c>
      <c r="G70" s="205">
        <v>88</v>
      </c>
      <c r="H70" s="205">
        <v>187</v>
      </c>
      <c r="I70" s="205">
        <v>19615</v>
      </c>
      <c r="J70" s="205">
        <v>5945</v>
      </c>
      <c r="K70" s="205">
        <v>13670</v>
      </c>
      <c r="L70" s="205">
        <v>20838</v>
      </c>
      <c r="M70" s="205">
        <v>5630</v>
      </c>
      <c r="N70" s="205">
        <v>15208</v>
      </c>
      <c r="O70" s="279">
        <f t="shared" si="3"/>
        <v>106.23502421616111</v>
      </c>
      <c r="P70" s="279">
        <f t="shared" si="4"/>
        <v>94.701429772918416</v>
      </c>
      <c r="Q70" s="279">
        <f t="shared" si="5"/>
        <v>111.25091441111923</v>
      </c>
    </row>
    <row r="71" spans="2:17">
      <c r="B71" s="364"/>
      <c r="C71">
        <v>22</v>
      </c>
      <c r="D71" t="s">
        <v>404</v>
      </c>
      <c r="E71" s="280">
        <v>2010</v>
      </c>
      <c r="F71" s="205">
        <v>280</v>
      </c>
      <c r="G71" s="205">
        <v>87</v>
      </c>
      <c r="H71" s="205">
        <v>193</v>
      </c>
      <c r="I71" s="205">
        <v>20090</v>
      </c>
      <c r="J71" s="205">
        <v>5830</v>
      </c>
      <c r="K71" s="205">
        <v>14260</v>
      </c>
      <c r="L71" s="205">
        <v>21375</v>
      </c>
      <c r="M71" s="205">
        <v>5507</v>
      </c>
      <c r="N71" s="205">
        <v>15868</v>
      </c>
      <c r="O71" s="279">
        <f t="shared" si="3"/>
        <v>106.39621702339473</v>
      </c>
      <c r="P71" s="279">
        <f t="shared" si="4"/>
        <v>94.459691252144083</v>
      </c>
      <c r="Q71" s="279">
        <f t="shared" si="5"/>
        <v>111.27629733520337</v>
      </c>
    </row>
    <row r="72" spans="2:17">
      <c r="B72" s="364"/>
      <c r="C72">
        <v>23</v>
      </c>
      <c r="D72" t="s">
        <v>404</v>
      </c>
      <c r="E72" s="280">
        <v>2011</v>
      </c>
      <c r="F72" s="205">
        <v>283</v>
      </c>
      <c r="G72" s="205">
        <v>85</v>
      </c>
      <c r="H72" s="205">
        <v>198</v>
      </c>
      <c r="I72" s="205">
        <v>20630</v>
      </c>
      <c r="J72" s="205">
        <v>5680</v>
      </c>
      <c r="K72" s="205">
        <v>14950</v>
      </c>
      <c r="L72" s="205">
        <v>21868</v>
      </c>
      <c r="M72" s="205">
        <v>5393</v>
      </c>
      <c r="N72" s="205">
        <v>16475</v>
      </c>
      <c r="O72" s="279">
        <f t="shared" si="3"/>
        <v>106.00096946194861</v>
      </c>
      <c r="P72" s="279">
        <f t="shared" si="4"/>
        <v>94.947183098591552</v>
      </c>
      <c r="Q72" s="279">
        <f t="shared" si="5"/>
        <v>110.20066889632108</v>
      </c>
    </row>
    <row r="73" spans="2:17">
      <c r="B73" s="364"/>
      <c r="C73">
        <v>24</v>
      </c>
      <c r="D73" t="s">
        <v>187</v>
      </c>
      <c r="E73" s="280">
        <v>2012</v>
      </c>
      <c r="F73" s="205">
        <v>286</v>
      </c>
      <c r="G73" s="205">
        <v>81</v>
      </c>
      <c r="H73" s="205">
        <v>205</v>
      </c>
      <c r="I73" s="205">
        <v>21250</v>
      </c>
      <c r="J73" s="205">
        <v>5400</v>
      </c>
      <c r="K73" s="205">
        <v>15850</v>
      </c>
      <c r="L73" s="205">
        <v>22499</v>
      </c>
      <c r="M73" s="205">
        <v>5038</v>
      </c>
      <c r="N73" s="205">
        <v>17461</v>
      </c>
      <c r="O73" s="279">
        <f t="shared" si="3"/>
        <v>105.87764705882353</v>
      </c>
      <c r="P73" s="279">
        <f t="shared" si="4"/>
        <v>93.296296296296305</v>
      </c>
      <c r="Q73" s="279">
        <f t="shared" si="5"/>
        <v>110.1640378548896</v>
      </c>
    </row>
    <row r="74" spans="2:17">
      <c r="B74" s="364"/>
      <c r="C74">
        <v>25</v>
      </c>
      <c r="D74" t="s">
        <v>187</v>
      </c>
      <c r="E74" s="280">
        <v>2013</v>
      </c>
      <c r="F74" s="205">
        <v>290</v>
      </c>
      <c r="G74" s="205">
        <v>80</v>
      </c>
      <c r="H74" s="205">
        <v>210</v>
      </c>
      <c r="I74" s="205">
        <v>21634</v>
      </c>
      <c r="J74" s="205">
        <v>5395</v>
      </c>
      <c r="K74" s="205">
        <v>16239</v>
      </c>
      <c r="L74" s="205">
        <v>22873</v>
      </c>
      <c r="M74" s="205">
        <v>4959</v>
      </c>
      <c r="N74" s="205">
        <v>17914</v>
      </c>
      <c r="O74" s="279">
        <f t="shared" si="3"/>
        <v>105.72709623740408</v>
      </c>
      <c r="P74" s="279">
        <f t="shared" si="4"/>
        <v>91.91844300278035</v>
      </c>
      <c r="Q74" s="279">
        <f t="shared" si="5"/>
        <v>110.31467454892542</v>
      </c>
    </row>
    <row r="75" spans="2:17">
      <c r="B75" s="364"/>
      <c r="C75">
        <v>26</v>
      </c>
      <c r="D75" t="s">
        <v>187</v>
      </c>
      <c r="E75" s="280">
        <v>2014</v>
      </c>
      <c r="F75" s="205">
        <v>289</v>
      </c>
      <c r="G75" s="205">
        <v>78</v>
      </c>
      <c r="H75" s="205">
        <v>211</v>
      </c>
      <c r="I75" s="205">
        <v>21729</v>
      </c>
      <c r="J75" s="205">
        <v>5240</v>
      </c>
      <c r="K75" s="205">
        <v>16489</v>
      </c>
      <c r="L75" s="205">
        <v>22983</v>
      </c>
      <c r="M75" s="205">
        <v>4834</v>
      </c>
      <c r="N75" s="205">
        <v>18149</v>
      </c>
      <c r="O75" s="279">
        <f t="shared" si="3"/>
        <v>105.77108932762667</v>
      </c>
      <c r="P75" s="279">
        <f t="shared" si="4"/>
        <v>92.251908396946575</v>
      </c>
      <c r="Q75" s="279">
        <f t="shared" si="5"/>
        <v>110.06731760567652</v>
      </c>
    </row>
    <row r="76" spans="2:17">
      <c r="B76" s="364"/>
      <c r="C76">
        <v>27</v>
      </c>
      <c r="D76" t="s">
        <v>404</v>
      </c>
      <c r="E76" s="280">
        <v>2015</v>
      </c>
      <c r="F76" s="205">
        <v>287</v>
      </c>
      <c r="G76" s="205">
        <v>77</v>
      </c>
      <c r="H76" s="205">
        <v>210</v>
      </c>
      <c r="I76" s="205">
        <v>21915</v>
      </c>
      <c r="J76" s="205">
        <v>5270</v>
      </c>
      <c r="K76" s="205">
        <v>16645</v>
      </c>
      <c r="L76" s="205">
        <v>23252</v>
      </c>
      <c r="M76" s="205">
        <v>4901</v>
      </c>
      <c r="N76" s="205">
        <v>18351</v>
      </c>
      <c r="O76" s="279">
        <f t="shared" si="3"/>
        <v>106.10084417065937</v>
      </c>
      <c r="P76" s="279">
        <f t="shared" si="4"/>
        <v>92.998102466793171</v>
      </c>
      <c r="Q76" s="279">
        <f t="shared" si="5"/>
        <v>110.24932412135777</v>
      </c>
    </row>
    <row r="77" spans="2:17">
      <c r="B77" s="364"/>
      <c r="C77">
        <v>28</v>
      </c>
      <c r="D77" t="s">
        <v>187</v>
      </c>
      <c r="E77" s="280">
        <v>2016</v>
      </c>
      <c r="F77" s="205">
        <v>287</v>
      </c>
      <c r="G77" s="205">
        <v>77</v>
      </c>
      <c r="H77" s="205">
        <v>210</v>
      </c>
      <c r="I77" s="205">
        <v>22470</v>
      </c>
      <c r="J77" s="205">
        <v>5310</v>
      </c>
      <c r="K77" s="205">
        <v>17160</v>
      </c>
      <c r="L77" s="205">
        <v>23454</v>
      </c>
      <c r="M77" s="205">
        <v>4886</v>
      </c>
      <c r="N77" s="199">
        <v>18568</v>
      </c>
      <c r="O77" s="279">
        <f t="shared" si="3"/>
        <v>104.37917222963952</v>
      </c>
      <c r="P77" s="279">
        <f t="shared" si="4"/>
        <v>92.015065913371004</v>
      </c>
      <c r="Q77" s="279">
        <f t="shared" si="5"/>
        <v>108.2051282051282</v>
      </c>
    </row>
    <row r="78" spans="2:17">
      <c r="B78" s="364"/>
      <c r="C78">
        <v>29</v>
      </c>
      <c r="D78" t="s">
        <v>187</v>
      </c>
      <c r="E78" s="280">
        <v>2017</v>
      </c>
      <c r="F78" s="199">
        <v>291</v>
      </c>
      <c r="G78" s="205">
        <v>75</v>
      </c>
      <c r="H78" s="199">
        <v>216</v>
      </c>
      <c r="I78" s="205">
        <v>22750</v>
      </c>
      <c r="J78" s="205">
        <v>5120</v>
      </c>
      <c r="K78" s="205">
        <v>17630</v>
      </c>
      <c r="L78" s="205">
        <v>23449</v>
      </c>
      <c r="M78" s="205">
        <v>4664</v>
      </c>
      <c r="N78" s="199">
        <v>18785</v>
      </c>
      <c r="O78" s="279">
        <f t="shared" si="3"/>
        <v>103.07252747252747</v>
      </c>
      <c r="P78" s="279">
        <f t="shared" si="4"/>
        <v>91.09375</v>
      </c>
      <c r="Q78" s="279">
        <f t="shared" si="5"/>
        <v>106.55133295519002</v>
      </c>
    </row>
    <row r="79" spans="2:17">
      <c r="B79" s="364"/>
      <c r="C79">
        <v>30</v>
      </c>
      <c r="D79" t="s">
        <v>187</v>
      </c>
      <c r="E79" s="280">
        <v>2018</v>
      </c>
      <c r="F79" s="199">
        <v>287</v>
      </c>
      <c r="G79" s="205">
        <v>70</v>
      </c>
      <c r="H79" s="199">
        <v>217</v>
      </c>
      <c r="I79" s="205">
        <v>22465</v>
      </c>
      <c r="J79" s="205">
        <v>4805</v>
      </c>
      <c r="K79" s="205">
        <v>17660</v>
      </c>
      <c r="L79" s="205">
        <v>23024</v>
      </c>
      <c r="M79" s="205">
        <v>4325</v>
      </c>
      <c r="N79" s="199">
        <v>18699</v>
      </c>
      <c r="O79" s="279">
        <f t="shared" si="3"/>
        <v>102.48831515691074</v>
      </c>
      <c r="P79" s="279">
        <f t="shared" si="4"/>
        <v>90.010405827263256</v>
      </c>
      <c r="Q79" s="279">
        <f t="shared" si="5"/>
        <v>105.88335220838051</v>
      </c>
    </row>
    <row r="80" spans="2:17">
      <c r="B80" s="364" t="s">
        <v>86</v>
      </c>
      <c r="C80">
        <v>1</v>
      </c>
      <c r="D80" t="s">
        <v>404</v>
      </c>
      <c r="E80" s="280">
        <v>2019</v>
      </c>
      <c r="F80" s="199">
        <v>295</v>
      </c>
      <c r="G80" s="205">
        <v>68</v>
      </c>
      <c r="H80" s="199">
        <v>227</v>
      </c>
      <c r="I80" s="205">
        <v>23535</v>
      </c>
      <c r="J80" s="205">
        <v>4724</v>
      </c>
      <c r="K80" s="205">
        <v>18811</v>
      </c>
      <c r="L80" s="205">
        <v>23472</v>
      </c>
      <c r="M80" s="205">
        <v>4036</v>
      </c>
      <c r="N80" s="199">
        <v>19436</v>
      </c>
      <c r="O80" s="279">
        <f t="shared" si="3"/>
        <v>99.732313575525808</v>
      </c>
      <c r="P80" s="279">
        <f t="shared" si="4"/>
        <v>85.436071126164265</v>
      </c>
      <c r="Q80" s="279">
        <f t="shared" si="5"/>
        <v>103.32252405507415</v>
      </c>
    </row>
    <row r="81" spans="2:17">
      <c r="B81" s="364"/>
      <c r="C81">
        <v>2</v>
      </c>
      <c r="D81" t="s">
        <v>404</v>
      </c>
      <c r="E81" s="280">
        <v>2020</v>
      </c>
      <c r="F81" s="199">
        <v>297</v>
      </c>
      <c r="G81" s="205">
        <v>67</v>
      </c>
      <c r="H81" s="199">
        <v>230</v>
      </c>
      <c r="I81" s="205">
        <v>23647</v>
      </c>
      <c r="J81" s="205">
        <v>4624</v>
      </c>
      <c r="K81" s="205">
        <v>19023</v>
      </c>
      <c r="L81" s="205">
        <v>23129</v>
      </c>
      <c r="M81" s="205">
        <v>3801</v>
      </c>
      <c r="N81" s="199">
        <v>19328</v>
      </c>
      <c r="O81" s="279">
        <f t="shared" si="3"/>
        <v>97.809447287182309</v>
      </c>
      <c r="P81" s="279">
        <f t="shared" si="4"/>
        <v>82.201557093425606</v>
      </c>
      <c r="Q81" s="279">
        <f t="shared" si="5"/>
        <v>101.60332229406508</v>
      </c>
    </row>
    <row r="82" spans="2:17">
      <c r="B82" s="364"/>
      <c r="C82">
        <v>3</v>
      </c>
      <c r="D82" t="s">
        <v>187</v>
      </c>
      <c r="E82" s="280">
        <v>2021</v>
      </c>
      <c r="F82" s="205">
        <v>298</v>
      </c>
      <c r="G82" s="205">
        <v>65</v>
      </c>
      <c r="H82" s="205">
        <v>233</v>
      </c>
      <c r="I82" s="205">
        <v>23647</v>
      </c>
      <c r="J82" s="205">
        <v>4474</v>
      </c>
      <c r="K82" s="205">
        <v>19173</v>
      </c>
      <c r="L82" s="205">
        <v>22658</v>
      </c>
      <c r="M82" s="205">
        <v>3583</v>
      </c>
      <c r="N82" s="205">
        <v>19075</v>
      </c>
      <c r="O82" s="279">
        <f t="shared" si="3"/>
        <v>95.81765128768977</v>
      </c>
      <c r="P82" s="279">
        <f t="shared" si="4"/>
        <v>80.084935181046049</v>
      </c>
      <c r="Q82" s="279">
        <f t="shared" si="5"/>
        <v>99.488864549105514</v>
      </c>
    </row>
    <row r="83" spans="2:17">
      <c r="B83" s="364"/>
      <c r="C83">
        <v>4</v>
      </c>
      <c r="D83" t="s">
        <v>187</v>
      </c>
      <c r="E83" s="280">
        <v>2022</v>
      </c>
      <c r="F83" s="205">
        <v>297</v>
      </c>
      <c r="G83" s="205">
        <v>63</v>
      </c>
      <c r="H83" s="205">
        <v>234</v>
      </c>
      <c r="I83" s="205">
        <v>22468</v>
      </c>
      <c r="J83" s="205">
        <v>4242</v>
      </c>
      <c r="K83" s="205">
        <v>18226</v>
      </c>
      <c r="L83" s="205">
        <v>21940</v>
      </c>
      <c r="M83" s="205">
        <v>3346</v>
      </c>
      <c r="N83" s="205">
        <v>18594</v>
      </c>
      <c r="O83" s="279">
        <f t="shared" si="3"/>
        <v>97.649991098451125</v>
      </c>
      <c r="P83" s="279">
        <f t="shared" si="4"/>
        <v>78.877887788778878</v>
      </c>
      <c r="Q83" s="279">
        <f t="shared" si="5"/>
        <v>102.01909360254582</v>
      </c>
    </row>
    <row r="84" spans="2:17">
      <c r="B84" s="364"/>
      <c r="C84">
        <v>5</v>
      </c>
      <c r="D84" t="s">
        <v>404</v>
      </c>
      <c r="E84" s="280">
        <v>2023</v>
      </c>
      <c r="F84" s="205">
        <v>295</v>
      </c>
      <c r="G84" s="205">
        <v>63</v>
      </c>
      <c r="H84" s="205">
        <v>232</v>
      </c>
      <c r="I84" s="205">
        <v>22111</v>
      </c>
      <c r="J84" s="205">
        <v>4211</v>
      </c>
      <c r="K84" s="205">
        <v>17900</v>
      </c>
      <c r="L84" s="205">
        <v>21325</v>
      </c>
      <c r="M84" s="205">
        <v>3152</v>
      </c>
      <c r="N84" s="205">
        <v>18173</v>
      </c>
      <c r="O84" s="279">
        <f t="shared" si="3"/>
        <v>96.44520826737822</v>
      </c>
      <c r="P84" s="279">
        <f t="shared" si="4"/>
        <v>74.8515791973403</v>
      </c>
      <c r="Q84" s="279">
        <f t="shared" si="5"/>
        <v>101.52513966480447</v>
      </c>
    </row>
    <row r="85" spans="2:17">
      <c r="B85" s="367"/>
      <c r="C85" s="278"/>
      <c r="D85" s="277"/>
      <c r="E85" s="383"/>
      <c r="F85" s="203"/>
      <c r="G85" s="203"/>
      <c r="H85" s="203"/>
      <c r="I85" s="203"/>
      <c r="J85" s="203"/>
      <c r="K85" s="203"/>
      <c r="L85" s="203"/>
      <c r="M85" s="203"/>
      <c r="N85" s="203"/>
      <c r="O85" s="276"/>
      <c r="P85" s="276"/>
      <c r="Q85" s="276"/>
    </row>
    <row r="87" spans="2:17">
      <c r="B87" t="s">
        <v>815</v>
      </c>
    </row>
    <row r="88" spans="2:17">
      <c r="B88" t="s">
        <v>814</v>
      </c>
    </row>
  </sheetData>
  <mergeCells count="5">
    <mergeCell ref="B4:E5"/>
    <mergeCell ref="F4:H4"/>
    <mergeCell ref="I4:K4"/>
    <mergeCell ref="L4:N4"/>
    <mergeCell ref="O4:Q4"/>
  </mergeCells>
  <phoneticPr fontId="9"/>
  <pageMargins left="0.7" right="0.7" top="0.75" bottom="0.75" header="0.3" footer="0.3"/>
  <pageSetup paperSize="9" scale="62" fitToHeight="0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38050-74C1-497E-8BD5-DB7516A659AE}">
  <dimension ref="B1:S90"/>
  <sheetViews>
    <sheetView zoomScale="80" zoomScaleNormal="80" workbookViewId="0">
      <pane xSplit="5" ySplit="7" topLeftCell="F8" activePane="bottomRight" state="frozen"/>
      <selection pane="topRight" activeCell="F1" sqref="F1"/>
      <selection pane="bottomLeft" activeCell="A8" sqref="A8"/>
      <selection pane="bottomRight"/>
    </sheetView>
  </sheetViews>
  <sheetFormatPr defaultRowHeight="18.75"/>
  <cols>
    <col min="2" max="5" width="5.625" style="379" customWidth="1"/>
    <col min="6" max="18" width="9" style="211"/>
  </cols>
  <sheetData>
    <row r="1" spans="2:18" ht="39.950000000000003" customHeight="1" thickBot="1">
      <c r="B1" s="292" t="s">
        <v>843</v>
      </c>
      <c r="C1" s="291"/>
      <c r="D1" s="291"/>
      <c r="E1" s="291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89"/>
    </row>
    <row r="2" spans="2:18" ht="19.5" thickTop="1"/>
    <row r="3" spans="2:18">
      <c r="B3" s="79" t="s">
        <v>842</v>
      </c>
    </row>
    <row r="4" spans="2:18">
      <c r="B4" s="616" t="s">
        <v>106</v>
      </c>
      <c r="C4" s="617"/>
      <c r="D4" s="617"/>
      <c r="E4" s="618"/>
      <c r="F4" s="683" t="s">
        <v>841</v>
      </c>
      <c r="G4" s="684"/>
      <c r="H4" s="684"/>
      <c r="I4" s="684"/>
      <c r="J4" s="684"/>
      <c r="K4" s="684"/>
      <c r="L4" s="684"/>
      <c r="M4" s="685"/>
      <c r="N4" s="681" t="s">
        <v>840</v>
      </c>
      <c r="O4" s="681"/>
      <c r="P4" s="681"/>
      <c r="Q4" s="681"/>
      <c r="R4" s="682" t="s">
        <v>839</v>
      </c>
    </row>
    <row r="5" spans="2:18">
      <c r="B5" s="611"/>
      <c r="C5" s="664"/>
      <c r="D5" s="664"/>
      <c r="E5" s="612"/>
      <c r="F5" s="681" t="s">
        <v>838</v>
      </c>
      <c r="G5" s="681" t="s">
        <v>837</v>
      </c>
      <c r="H5" s="681"/>
      <c r="I5" s="681"/>
      <c r="J5" s="681"/>
      <c r="K5" s="681"/>
      <c r="L5" s="385"/>
      <c r="M5" s="385"/>
      <c r="N5" s="681" t="s">
        <v>836</v>
      </c>
      <c r="O5" s="681"/>
      <c r="P5" s="681"/>
      <c r="Q5" s="681" t="s">
        <v>835</v>
      </c>
      <c r="R5" s="681"/>
    </row>
    <row r="6" spans="2:18">
      <c r="B6" s="613"/>
      <c r="C6" s="619"/>
      <c r="D6" s="619"/>
      <c r="E6" s="614"/>
      <c r="F6" s="681"/>
      <c r="G6" s="385" t="s">
        <v>458</v>
      </c>
      <c r="H6" s="385" t="s">
        <v>834</v>
      </c>
      <c r="I6" s="385" t="s">
        <v>833</v>
      </c>
      <c r="J6" s="385" t="s">
        <v>832</v>
      </c>
      <c r="K6" s="211" t="s">
        <v>831</v>
      </c>
      <c r="L6" s="385" t="s">
        <v>830</v>
      </c>
      <c r="M6" s="385" t="s">
        <v>829</v>
      </c>
      <c r="N6" s="385" t="s">
        <v>458</v>
      </c>
      <c r="O6" s="385" t="s">
        <v>828</v>
      </c>
      <c r="P6" s="385" t="s">
        <v>827</v>
      </c>
      <c r="Q6" s="681"/>
      <c r="R6" s="681"/>
    </row>
    <row r="7" spans="2:18">
      <c r="B7" s="351" t="s">
        <v>352</v>
      </c>
      <c r="C7" s="377"/>
      <c r="D7" s="377"/>
      <c r="E7" s="374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</row>
    <row r="8" spans="2:18">
      <c r="B8" s="364" t="s">
        <v>411</v>
      </c>
      <c r="C8" s="380">
        <v>61</v>
      </c>
      <c r="D8" s="380" t="s">
        <v>404</v>
      </c>
      <c r="E8" s="86">
        <v>1986</v>
      </c>
      <c r="F8" s="214">
        <v>4</v>
      </c>
      <c r="G8" s="214">
        <v>466</v>
      </c>
      <c r="H8" s="214">
        <v>0</v>
      </c>
      <c r="I8" s="214">
        <v>23</v>
      </c>
      <c r="J8" s="214">
        <v>14</v>
      </c>
      <c r="K8" s="288">
        <v>429</v>
      </c>
      <c r="L8" s="288"/>
      <c r="M8" s="288"/>
      <c r="N8" s="214">
        <v>35</v>
      </c>
      <c r="O8" s="214">
        <v>12</v>
      </c>
      <c r="P8" s="214">
        <v>23</v>
      </c>
      <c r="Q8" s="214">
        <v>167</v>
      </c>
      <c r="R8" s="214">
        <v>10</v>
      </c>
    </row>
    <row r="9" spans="2:18">
      <c r="B9" s="364"/>
      <c r="C9" s="380">
        <v>62</v>
      </c>
      <c r="D9" s="380" t="s">
        <v>404</v>
      </c>
      <c r="E9" s="86">
        <v>1987</v>
      </c>
      <c r="F9" s="214">
        <v>4</v>
      </c>
      <c r="G9" s="214">
        <v>466</v>
      </c>
      <c r="H9" s="214">
        <v>0</v>
      </c>
      <c r="I9" s="214">
        <v>23</v>
      </c>
      <c r="J9" s="214">
        <v>14</v>
      </c>
      <c r="K9" s="288">
        <v>429</v>
      </c>
      <c r="L9" s="288"/>
      <c r="M9" s="288"/>
      <c r="N9" s="214">
        <v>37</v>
      </c>
      <c r="O9" s="214">
        <v>12</v>
      </c>
      <c r="P9" s="214">
        <v>25</v>
      </c>
      <c r="Q9" s="214">
        <v>167</v>
      </c>
      <c r="R9" s="214">
        <v>11</v>
      </c>
    </row>
    <row r="10" spans="2:18">
      <c r="B10" s="364"/>
      <c r="C10" s="380">
        <v>63</v>
      </c>
      <c r="D10" s="380" t="s">
        <v>404</v>
      </c>
      <c r="E10" s="86">
        <v>1988</v>
      </c>
      <c r="F10" s="214">
        <v>4</v>
      </c>
      <c r="G10" s="214">
        <v>466</v>
      </c>
      <c r="H10" s="214">
        <v>0</v>
      </c>
      <c r="I10" s="214">
        <v>23</v>
      </c>
      <c r="J10" s="214">
        <v>14</v>
      </c>
      <c r="K10" s="288">
        <v>429</v>
      </c>
      <c r="L10" s="288"/>
      <c r="M10" s="288"/>
      <c r="N10" s="214">
        <v>34</v>
      </c>
      <c r="O10" s="214">
        <v>12</v>
      </c>
      <c r="P10" s="214">
        <v>22</v>
      </c>
      <c r="Q10" s="214">
        <v>167</v>
      </c>
      <c r="R10" s="214">
        <v>11</v>
      </c>
    </row>
    <row r="11" spans="2:18">
      <c r="B11" s="364" t="s">
        <v>87</v>
      </c>
      <c r="C11" s="380">
        <v>1</v>
      </c>
      <c r="D11" s="380" t="s">
        <v>404</v>
      </c>
      <c r="E11" s="86">
        <v>1989</v>
      </c>
      <c r="F11" s="214">
        <v>4</v>
      </c>
      <c r="G11" s="214">
        <v>466</v>
      </c>
      <c r="H11" s="214">
        <v>0</v>
      </c>
      <c r="I11" s="214">
        <v>23</v>
      </c>
      <c r="J11" s="214">
        <v>14</v>
      </c>
      <c r="K11" s="288">
        <v>429</v>
      </c>
      <c r="L11" s="288"/>
      <c r="M11" s="288"/>
      <c r="N11" s="214">
        <v>35</v>
      </c>
      <c r="O11" s="214">
        <v>12</v>
      </c>
      <c r="P11" s="214">
        <v>23</v>
      </c>
      <c r="Q11" s="214">
        <v>167</v>
      </c>
      <c r="R11" s="214">
        <v>12</v>
      </c>
    </row>
    <row r="12" spans="2:18">
      <c r="B12" s="364"/>
      <c r="C12" s="380">
        <v>2</v>
      </c>
      <c r="D12" s="380" t="s">
        <v>404</v>
      </c>
      <c r="E12" s="86">
        <v>1990</v>
      </c>
      <c r="F12" s="214">
        <v>4</v>
      </c>
      <c r="G12" s="214">
        <v>530</v>
      </c>
      <c r="H12" s="214">
        <v>0</v>
      </c>
      <c r="I12" s="214">
        <v>23</v>
      </c>
      <c r="J12" s="214">
        <v>14</v>
      </c>
      <c r="K12" s="288">
        <v>493</v>
      </c>
      <c r="L12" s="288"/>
      <c r="M12" s="288"/>
      <c r="N12" s="214">
        <v>35</v>
      </c>
      <c r="O12" s="214">
        <v>12</v>
      </c>
      <c r="P12" s="214">
        <v>23</v>
      </c>
      <c r="Q12" s="214">
        <v>174</v>
      </c>
      <c r="R12" s="214">
        <v>12</v>
      </c>
    </row>
    <row r="13" spans="2:18">
      <c r="B13" s="364"/>
      <c r="C13" s="380">
        <v>3</v>
      </c>
      <c r="D13" s="380" t="s">
        <v>404</v>
      </c>
      <c r="E13" s="86">
        <v>1991</v>
      </c>
      <c r="F13" s="214">
        <v>4</v>
      </c>
      <c r="G13" s="214">
        <v>530</v>
      </c>
      <c r="H13" s="214">
        <v>0</v>
      </c>
      <c r="I13" s="214">
        <v>23</v>
      </c>
      <c r="J13" s="214">
        <v>14</v>
      </c>
      <c r="K13" s="288">
        <v>493</v>
      </c>
      <c r="L13" s="288"/>
      <c r="M13" s="288"/>
      <c r="N13" s="214">
        <v>35</v>
      </c>
      <c r="O13" s="214">
        <v>11</v>
      </c>
      <c r="P13" s="214">
        <v>24</v>
      </c>
      <c r="Q13" s="214">
        <v>172</v>
      </c>
      <c r="R13" s="214">
        <v>12</v>
      </c>
    </row>
    <row r="14" spans="2:18">
      <c r="B14" s="364"/>
      <c r="C14" s="380">
        <v>4</v>
      </c>
      <c r="D14" s="380" t="s">
        <v>404</v>
      </c>
      <c r="E14" s="86">
        <v>1992</v>
      </c>
      <c r="F14" s="214">
        <v>5</v>
      </c>
      <c r="G14" s="214">
        <v>630</v>
      </c>
      <c r="H14" s="214">
        <v>50</v>
      </c>
      <c r="I14" s="214">
        <v>23</v>
      </c>
      <c r="J14" s="214">
        <v>14</v>
      </c>
      <c r="K14" s="288">
        <v>543</v>
      </c>
      <c r="L14" s="288"/>
      <c r="M14" s="288"/>
      <c r="N14" s="214">
        <v>35</v>
      </c>
      <c r="O14" s="214">
        <v>10</v>
      </c>
      <c r="P14" s="214">
        <v>25</v>
      </c>
      <c r="Q14" s="214">
        <v>162</v>
      </c>
      <c r="R14" s="214">
        <v>12</v>
      </c>
    </row>
    <row r="15" spans="2:18">
      <c r="B15" s="364"/>
      <c r="C15" s="380">
        <v>5</v>
      </c>
      <c r="D15" s="380" t="s">
        <v>404</v>
      </c>
      <c r="E15" s="86">
        <v>1993</v>
      </c>
      <c r="F15" s="214">
        <v>5</v>
      </c>
      <c r="G15" s="214">
        <v>630</v>
      </c>
      <c r="H15" s="214">
        <v>50</v>
      </c>
      <c r="I15" s="214">
        <v>23</v>
      </c>
      <c r="J15" s="214">
        <v>14</v>
      </c>
      <c r="K15" s="288">
        <v>543</v>
      </c>
      <c r="L15" s="288"/>
      <c r="M15" s="288"/>
      <c r="N15" s="214">
        <v>35</v>
      </c>
      <c r="O15" s="214">
        <v>10</v>
      </c>
      <c r="P15" s="214">
        <v>25</v>
      </c>
      <c r="Q15" s="214">
        <v>162</v>
      </c>
      <c r="R15" s="214">
        <v>11</v>
      </c>
    </row>
    <row r="16" spans="2:18">
      <c r="B16" s="364"/>
      <c r="C16" s="380">
        <v>6</v>
      </c>
      <c r="D16" s="380" t="s">
        <v>404</v>
      </c>
      <c r="E16" s="86">
        <v>1994</v>
      </c>
      <c r="F16" s="214">
        <v>4</v>
      </c>
      <c r="G16" s="214">
        <v>590</v>
      </c>
      <c r="H16" s="214">
        <v>50</v>
      </c>
      <c r="I16" s="214">
        <v>23</v>
      </c>
      <c r="J16" s="214">
        <v>14</v>
      </c>
      <c r="K16" s="288">
        <v>503</v>
      </c>
      <c r="L16" s="288"/>
      <c r="M16" s="288"/>
      <c r="N16" s="214">
        <v>36</v>
      </c>
      <c r="O16" s="214">
        <v>10</v>
      </c>
      <c r="P16" s="214">
        <v>26</v>
      </c>
      <c r="Q16" s="214">
        <v>162</v>
      </c>
      <c r="R16" s="214">
        <v>12</v>
      </c>
    </row>
    <row r="17" spans="2:18">
      <c r="B17" s="364"/>
      <c r="C17" s="380">
        <v>7</v>
      </c>
      <c r="D17" s="380" t="s">
        <v>404</v>
      </c>
      <c r="E17" s="86">
        <v>1995</v>
      </c>
      <c r="F17" s="214">
        <v>4</v>
      </c>
      <c r="G17" s="214">
        <v>590</v>
      </c>
      <c r="H17" s="214">
        <v>50</v>
      </c>
      <c r="I17" s="214">
        <v>23</v>
      </c>
      <c r="J17" s="214">
        <v>14</v>
      </c>
      <c r="K17" s="288">
        <v>503</v>
      </c>
      <c r="L17" s="288"/>
      <c r="M17" s="288"/>
      <c r="N17" s="214">
        <v>36</v>
      </c>
      <c r="O17" s="214">
        <v>10</v>
      </c>
      <c r="P17" s="214">
        <v>26</v>
      </c>
      <c r="Q17" s="214">
        <v>162</v>
      </c>
      <c r="R17" s="214">
        <v>11</v>
      </c>
    </row>
    <row r="18" spans="2:18">
      <c r="B18" s="364"/>
      <c r="C18" s="380">
        <v>8</v>
      </c>
      <c r="D18" s="380" t="s">
        <v>404</v>
      </c>
      <c r="E18" s="86">
        <v>1996</v>
      </c>
      <c r="F18" s="214">
        <v>4</v>
      </c>
      <c r="G18" s="214">
        <v>590</v>
      </c>
      <c r="H18" s="214">
        <v>50</v>
      </c>
      <c r="I18" s="214">
        <v>23</v>
      </c>
      <c r="J18" s="214">
        <v>14</v>
      </c>
      <c r="K18" s="288">
        <v>503</v>
      </c>
      <c r="L18" s="288"/>
      <c r="M18" s="288"/>
      <c r="N18" s="214">
        <v>35</v>
      </c>
      <c r="O18" s="214">
        <v>9</v>
      </c>
      <c r="P18" s="214">
        <v>26</v>
      </c>
      <c r="Q18" s="214">
        <v>143</v>
      </c>
      <c r="R18" s="214">
        <v>11</v>
      </c>
    </row>
    <row r="19" spans="2:18">
      <c r="B19" s="364"/>
      <c r="C19" s="380">
        <v>9</v>
      </c>
      <c r="D19" s="380" t="s">
        <v>404</v>
      </c>
      <c r="E19" s="86">
        <v>1997</v>
      </c>
      <c r="F19" s="214">
        <v>4</v>
      </c>
      <c r="G19" s="214">
        <v>590</v>
      </c>
      <c r="H19" s="214">
        <v>50</v>
      </c>
      <c r="I19" s="214">
        <v>23</v>
      </c>
      <c r="J19" s="214">
        <v>14</v>
      </c>
      <c r="K19" s="288">
        <v>503</v>
      </c>
      <c r="L19" s="288"/>
      <c r="M19" s="288"/>
      <c r="N19" s="214">
        <v>35</v>
      </c>
      <c r="O19" s="214">
        <v>8</v>
      </c>
      <c r="P19" s="214">
        <v>27</v>
      </c>
      <c r="Q19" s="214">
        <v>129</v>
      </c>
      <c r="R19" s="214">
        <v>11</v>
      </c>
    </row>
    <row r="20" spans="2:18">
      <c r="B20" s="364"/>
      <c r="C20" s="380">
        <v>10</v>
      </c>
      <c r="D20" s="380" t="s">
        <v>404</v>
      </c>
      <c r="E20" s="86">
        <v>1998</v>
      </c>
      <c r="F20" s="214">
        <v>4</v>
      </c>
      <c r="G20" s="214">
        <v>590</v>
      </c>
      <c r="H20" s="214">
        <v>50</v>
      </c>
      <c r="I20" s="214">
        <v>23</v>
      </c>
      <c r="J20" s="214">
        <v>14</v>
      </c>
      <c r="K20" s="288">
        <v>503</v>
      </c>
      <c r="L20" s="288"/>
      <c r="M20" s="288"/>
      <c r="N20" s="214">
        <v>34</v>
      </c>
      <c r="O20" s="214">
        <v>7</v>
      </c>
      <c r="P20" s="214">
        <v>27</v>
      </c>
      <c r="Q20" s="214">
        <v>122</v>
      </c>
      <c r="R20" s="214">
        <v>11</v>
      </c>
    </row>
    <row r="21" spans="2:18">
      <c r="B21" s="364"/>
      <c r="C21" s="380">
        <v>11</v>
      </c>
      <c r="D21" s="380" t="s">
        <v>404</v>
      </c>
      <c r="E21" s="86">
        <v>1999</v>
      </c>
      <c r="F21" s="214">
        <v>4</v>
      </c>
      <c r="G21" s="214">
        <v>566</v>
      </c>
      <c r="H21" s="214">
        <v>50</v>
      </c>
      <c r="I21" s="214" t="s">
        <v>188</v>
      </c>
      <c r="J21" s="214">
        <v>14</v>
      </c>
      <c r="K21" s="288">
        <v>502</v>
      </c>
      <c r="L21" s="288"/>
      <c r="M21" s="288"/>
      <c r="N21" s="214">
        <v>34</v>
      </c>
      <c r="O21" s="214">
        <v>7</v>
      </c>
      <c r="P21" s="214">
        <v>27</v>
      </c>
      <c r="Q21" s="214">
        <v>121</v>
      </c>
      <c r="R21" s="214">
        <v>11</v>
      </c>
    </row>
    <row r="22" spans="2:18">
      <c r="B22" s="364"/>
      <c r="C22" s="380">
        <v>12</v>
      </c>
      <c r="D22" s="380" t="s">
        <v>404</v>
      </c>
      <c r="E22" s="86">
        <v>2000</v>
      </c>
      <c r="F22" s="214">
        <v>4</v>
      </c>
      <c r="G22" s="214">
        <v>576</v>
      </c>
      <c r="H22" s="214">
        <v>50</v>
      </c>
      <c r="I22" s="214" t="s">
        <v>188</v>
      </c>
      <c r="J22" s="214">
        <v>14</v>
      </c>
      <c r="K22" s="288">
        <v>512</v>
      </c>
      <c r="L22" s="288"/>
      <c r="M22" s="288"/>
      <c r="N22" s="214">
        <v>35</v>
      </c>
      <c r="O22" s="214">
        <v>6</v>
      </c>
      <c r="P22" s="214">
        <v>29</v>
      </c>
      <c r="Q22" s="214">
        <v>113</v>
      </c>
      <c r="R22" s="214">
        <v>11</v>
      </c>
    </row>
    <row r="23" spans="2:18">
      <c r="B23" s="364"/>
      <c r="C23" s="380">
        <v>13</v>
      </c>
      <c r="D23" s="380" t="s">
        <v>404</v>
      </c>
      <c r="E23" s="86">
        <v>2001</v>
      </c>
      <c r="F23" s="214">
        <v>4</v>
      </c>
      <c r="G23" s="214">
        <v>576</v>
      </c>
      <c r="H23" s="214">
        <v>50</v>
      </c>
      <c r="I23" s="214" t="s">
        <v>412</v>
      </c>
      <c r="J23" s="214">
        <v>14</v>
      </c>
      <c r="K23" s="288">
        <v>512</v>
      </c>
      <c r="L23" s="288"/>
      <c r="M23" s="288"/>
      <c r="N23" s="214">
        <v>35</v>
      </c>
      <c r="O23" s="214">
        <v>6</v>
      </c>
      <c r="P23" s="214">
        <v>29</v>
      </c>
      <c r="Q23" s="214">
        <v>97</v>
      </c>
      <c r="R23" s="214">
        <v>10</v>
      </c>
    </row>
    <row r="24" spans="2:18">
      <c r="B24" s="364"/>
      <c r="C24" s="380">
        <v>14</v>
      </c>
      <c r="D24" s="380" t="s">
        <v>404</v>
      </c>
      <c r="E24" s="86">
        <v>2002</v>
      </c>
      <c r="F24" s="214">
        <v>4</v>
      </c>
      <c r="G24" s="214">
        <v>576</v>
      </c>
      <c r="H24" s="214">
        <v>50</v>
      </c>
      <c r="I24" s="214" t="s">
        <v>188</v>
      </c>
      <c r="J24" s="214">
        <v>14</v>
      </c>
      <c r="K24" s="288">
        <v>512</v>
      </c>
      <c r="L24" s="288"/>
      <c r="M24" s="288"/>
      <c r="N24" s="214">
        <v>34</v>
      </c>
      <c r="O24" s="214">
        <v>6</v>
      </c>
      <c r="P24" s="214">
        <v>28</v>
      </c>
      <c r="Q24" s="214">
        <v>97</v>
      </c>
      <c r="R24" s="214">
        <v>10</v>
      </c>
    </row>
    <row r="25" spans="2:18">
      <c r="B25" s="364"/>
      <c r="C25" s="380">
        <v>15</v>
      </c>
      <c r="D25" s="380" t="s">
        <v>404</v>
      </c>
      <c r="E25" s="86">
        <v>2003</v>
      </c>
      <c r="F25" s="214">
        <v>4</v>
      </c>
      <c r="G25" s="214">
        <v>555</v>
      </c>
      <c r="H25" s="214">
        <v>50</v>
      </c>
      <c r="I25" s="214" t="s">
        <v>188</v>
      </c>
      <c r="J25" s="214" t="s">
        <v>188</v>
      </c>
      <c r="K25" s="288">
        <v>505</v>
      </c>
      <c r="L25" s="288"/>
      <c r="M25" s="288"/>
      <c r="N25" s="214">
        <v>33</v>
      </c>
      <c r="O25" s="214">
        <v>6</v>
      </c>
      <c r="P25" s="214">
        <v>27</v>
      </c>
      <c r="Q25" s="214">
        <v>97</v>
      </c>
      <c r="R25" s="214">
        <v>11</v>
      </c>
    </row>
    <row r="26" spans="2:18">
      <c r="B26" s="364"/>
      <c r="C26" s="380">
        <v>16</v>
      </c>
      <c r="D26" s="380" t="s">
        <v>404</v>
      </c>
      <c r="E26" s="86">
        <v>2004</v>
      </c>
      <c r="F26" s="214">
        <v>4</v>
      </c>
      <c r="G26" s="214">
        <v>555</v>
      </c>
      <c r="H26" s="214">
        <v>50</v>
      </c>
      <c r="I26" s="214" t="s">
        <v>188</v>
      </c>
      <c r="J26" s="214" t="s">
        <v>188</v>
      </c>
      <c r="K26" s="165"/>
      <c r="L26" s="165">
        <v>130</v>
      </c>
      <c r="M26" s="165">
        <v>375</v>
      </c>
      <c r="N26" s="214">
        <v>33</v>
      </c>
      <c r="O26" s="214">
        <v>6</v>
      </c>
      <c r="P26" s="214">
        <v>27</v>
      </c>
      <c r="Q26" s="214">
        <v>97</v>
      </c>
      <c r="R26" s="214">
        <v>11</v>
      </c>
    </row>
    <row r="27" spans="2:18">
      <c r="B27" s="364"/>
      <c r="C27" s="380">
        <v>17</v>
      </c>
      <c r="D27" s="380" t="s">
        <v>404</v>
      </c>
      <c r="E27" s="86">
        <v>2005</v>
      </c>
      <c r="F27" s="214">
        <v>4</v>
      </c>
      <c r="G27" s="214">
        <v>555</v>
      </c>
      <c r="H27" s="214">
        <v>50</v>
      </c>
      <c r="I27" s="214" t="s">
        <v>188</v>
      </c>
      <c r="J27" s="214" t="s">
        <v>188</v>
      </c>
      <c r="K27" s="165"/>
      <c r="L27" s="165">
        <v>186</v>
      </c>
      <c r="M27" s="165">
        <v>319</v>
      </c>
      <c r="N27" s="214">
        <v>32</v>
      </c>
      <c r="O27" s="214">
        <v>5</v>
      </c>
      <c r="P27" s="214">
        <v>27</v>
      </c>
      <c r="Q27" s="214">
        <v>75</v>
      </c>
      <c r="R27" s="214">
        <v>11</v>
      </c>
    </row>
    <row r="28" spans="2:18">
      <c r="B28" s="364"/>
      <c r="C28" s="380">
        <v>18</v>
      </c>
      <c r="D28" s="380" t="s">
        <v>404</v>
      </c>
      <c r="E28" s="86">
        <v>2006</v>
      </c>
      <c r="F28" s="214">
        <v>4</v>
      </c>
      <c r="G28" s="214">
        <v>555</v>
      </c>
      <c r="H28" s="214">
        <v>50</v>
      </c>
      <c r="I28" s="214" t="s">
        <v>188</v>
      </c>
      <c r="J28" s="214" t="s">
        <v>188</v>
      </c>
      <c r="K28" s="165"/>
      <c r="L28" s="165">
        <v>186</v>
      </c>
      <c r="M28" s="165">
        <v>319</v>
      </c>
      <c r="N28" s="214">
        <v>31</v>
      </c>
      <c r="O28" s="214">
        <v>5</v>
      </c>
      <c r="P28" s="214">
        <v>26</v>
      </c>
      <c r="Q28" s="214">
        <v>75</v>
      </c>
      <c r="R28" s="214">
        <v>11</v>
      </c>
    </row>
    <row r="29" spans="2:18">
      <c r="B29" s="364"/>
      <c r="C29" s="380">
        <v>19</v>
      </c>
      <c r="D29" s="380" t="s">
        <v>404</v>
      </c>
      <c r="E29" s="86">
        <v>2007</v>
      </c>
      <c r="F29" s="214">
        <v>4</v>
      </c>
      <c r="G29" s="214">
        <v>555</v>
      </c>
      <c r="H29" s="214">
        <v>50</v>
      </c>
      <c r="I29" s="214" t="s">
        <v>188</v>
      </c>
      <c r="J29" s="214" t="s">
        <v>188</v>
      </c>
      <c r="K29" s="165"/>
      <c r="L29" s="165">
        <v>196</v>
      </c>
      <c r="M29" s="165">
        <v>309</v>
      </c>
      <c r="N29" s="214">
        <v>29</v>
      </c>
      <c r="O29" s="214">
        <v>4</v>
      </c>
      <c r="P29" s="214">
        <v>25</v>
      </c>
      <c r="Q29" s="214">
        <v>70</v>
      </c>
      <c r="R29" s="214">
        <v>11</v>
      </c>
    </row>
    <row r="30" spans="2:18">
      <c r="B30" s="364"/>
      <c r="C30" s="380">
        <v>20</v>
      </c>
      <c r="D30" s="380" t="s">
        <v>404</v>
      </c>
      <c r="E30" s="86">
        <v>2008</v>
      </c>
      <c r="F30" s="214">
        <v>4</v>
      </c>
      <c r="G30" s="214">
        <v>564</v>
      </c>
      <c r="H30" s="214">
        <v>50</v>
      </c>
      <c r="I30" s="214" t="s">
        <v>188</v>
      </c>
      <c r="J30" s="214" t="s">
        <v>188</v>
      </c>
      <c r="K30" s="165"/>
      <c r="L30" s="165">
        <v>198</v>
      </c>
      <c r="M30" s="165">
        <v>316</v>
      </c>
      <c r="N30" s="214">
        <v>27</v>
      </c>
      <c r="O30" s="214">
        <v>4</v>
      </c>
      <c r="P30" s="214">
        <v>23</v>
      </c>
      <c r="Q30" s="214">
        <v>70</v>
      </c>
      <c r="R30" s="214">
        <v>11</v>
      </c>
    </row>
    <row r="31" spans="2:18">
      <c r="B31" s="364"/>
      <c r="C31" s="380">
        <v>21</v>
      </c>
      <c r="D31" s="380" t="s">
        <v>404</v>
      </c>
      <c r="E31" s="86">
        <v>2009</v>
      </c>
      <c r="F31" s="214">
        <v>4</v>
      </c>
      <c r="G31" s="214">
        <v>564</v>
      </c>
      <c r="H31" s="214">
        <v>50</v>
      </c>
      <c r="I31" s="214" t="s">
        <v>188</v>
      </c>
      <c r="J31" s="214" t="s">
        <v>188</v>
      </c>
      <c r="K31" s="165"/>
      <c r="L31" s="165">
        <v>198</v>
      </c>
      <c r="M31" s="165">
        <v>316</v>
      </c>
      <c r="N31" s="214">
        <v>27</v>
      </c>
      <c r="O31" s="214">
        <v>4</v>
      </c>
      <c r="P31" s="214">
        <v>23</v>
      </c>
      <c r="Q31" s="214">
        <v>70</v>
      </c>
      <c r="R31" s="214">
        <v>11</v>
      </c>
    </row>
    <row r="32" spans="2:18">
      <c r="B32" s="364"/>
      <c r="C32" s="380">
        <v>22</v>
      </c>
      <c r="D32" s="380" t="s">
        <v>404</v>
      </c>
      <c r="E32" s="86">
        <v>2010</v>
      </c>
      <c r="F32" s="214">
        <v>4</v>
      </c>
      <c r="G32" s="214">
        <v>564</v>
      </c>
      <c r="H32" s="214">
        <v>50</v>
      </c>
      <c r="I32" s="214" t="s">
        <v>188</v>
      </c>
      <c r="J32" s="214" t="s">
        <v>188</v>
      </c>
      <c r="K32" s="165"/>
      <c r="L32" s="165">
        <v>198</v>
      </c>
      <c r="M32" s="165">
        <v>316</v>
      </c>
      <c r="N32" s="214">
        <v>29</v>
      </c>
      <c r="O32" s="214">
        <v>4</v>
      </c>
      <c r="P32" s="214">
        <v>25</v>
      </c>
      <c r="Q32" s="214">
        <v>70</v>
      </c>
      <c r="R32" s="214">
        <v>11</v>
      </c>
    </row>
    <row r="33" spans="2:19">
      <c r="B33" s="364"/>
      <c r="C33" s="380">
        <v>23</v>
      </c>
      <c r="D33" s="380" t="s">
        <v>187</v>
      </c>
      <c r="E33" s="86">
        <v>2011</v>
      </c>
      <c r="F33" s="214">
        <v>4</v>
      </c>
      <c r="G33" s="214">
        <v>564</v>
      </c>
      <c r="H33" s="214">
        <v>50</v>
      </c>
      <c r="I33" s="214" t="s">
        <v>188</v>
      </c>
      <c r="J33" s="214" t="s">
        <v>188</v>
      </c>
      <c r="K33" s="214"/>
      <c r="L33" s="165">
        <v>198</v>
      </c>
      <c r="M33" s="165">
        <v>316</v>
      </c>
      <c r="N33" s="165">
        <v>30</v>
      </c>
      <c r="O33" s="214">
        <v>3</v>
      </c>
      <c r="P33" s="214">
        <v>27</v>
      </c>
      <c r="Q33" s="214">
        <v>54</v>
      </c>
      <c r="R33" s="214">
        <v>11</v>
      </c>
    </row>
    <row r="34" spans="2:19">
      <c r="B34" s="364"/>
      <c r="C34" s="380">
        <v>24</v>
      </c>
      <c r="D34" s="380" t="s">
        <v>187</v>
      </c>
      <c r="E34" s="86">
        <v>2012</v>
      </c>
      <c r="F34" s="214">
        <v>4</v>
      </c>
      <c r="G34" s="214">
        <v>564</v>
      </c>
      <c r="H34" s="214">
        <v>50</v>
      </c>
      <c r="I34" s="214" t="s">
        <v>188</v>
      </c>
      <c r="J34" s="214" t="s">
        <v>188</v>
      </c>
      <c r="K34" s="214"/>
      <c r="L34" s="165">
        <v>246</v>
      </c>
      <c r="M34" s="165">
        <v>268</v>
      </c>
      <c r="N34" s="165">
        <v>31</v>
      </c>
      <c r="O34" s="214">
        <v>3</v>
      </c>
      <c r="P34" s="214">
        <v>28</v>
      </c>
      <c r="Q34" s="214">
        <v>54</v>
      </c>
      <c r="R34" s="214">
        <v>10</v>
      </c>
    </row>
    <row r="35" spans="2:19">
      <c r="B35" s="364"/>
      <c r="C35" s="380">
        <v>25</v>
      </c>
      <c r="D35" s="380" t="s">
        <v>187</v>
      </c>
      <c r="E35" s="86">
        <v>2013</v>
      </c>
      <c r="F35" s="214">
        <v>3</v>
      </c>
      <c r="G35" s="214">
        <v>452</v>
      </c>
      <c r="H35" s="214" t="s">
        <v>188</v>
      </c>
      <c r="I35" s="214" t="s">
        <v>188</v>
      </c>
      <c r="J35" s="214" t="s">
        <v>188</v>
      </c>
      <c r="K35" s="214"/>
      <c r="L35" s="165">
        <v>184</v>
      </c>
      <c r="M35" s="165">
        <v>268</v>
      </c>
      <c r="N35" s="165">
        <v>31</v>
      </c>
      <c r="O35" s="214">
        <v>2</v>
      </c>
      <c r="P35" s="214">
        <v>29</v>
      </c>
      <c r="Q35" s="214">
        <v>38</v>
      </c>
      <c r="R35" s="214">
        <v>9</v>
      </c>
    </row>
    <row r="36" spans="2:19">
      <c r="B36" s="364"/>
      <c r="C36" s="380">
        <v>26</v>
      </c>
      <c r="D36" s="380" t="s">
        <v>187</v>
      </c>
      <c r="E36" s="86">
        <v>2014</v>
      </c>
      <c r="F36" s="214">
        <v>3</v>
      </c>
      <c r="G36" s="214">
        <v>452</v>
      </c>
      <c r="H36" s="214" t="s">
        <v>188</v>
      </c>
      <c r="I36" s="214" t="s">
        <v>188</v>
      </c>
      <c r="J36" s="214" t="s">
        <v>188</v>
      </c>
      <c r="K36" s="214"/>
      <c r="L36" s="165">
        <v>184</v>
      </c>
      <c r="M36" s="165">
        <v>268</v>
      </c>
      <c r="N36" s="165">
        <v>31</v>
      </c>
      <c r="O36" s="214">
        <v>2</v>
      </c>
      <c r="P36" s="214">
        <v>29</v>
      </c>
      <c r="Q36" s="214">
        <v>38</v>
      </c>
      <c r="R36" s="214">
        <v>8</v>
      </c>
    </row>
    <row r="37" spans="2:19">
      <c r="B37" s="364"/>
      <c r="C37" s="380">
        <v>27</v>
      </c>
      <c r="D37" s="380" t="s">
        <v>187</v>
      </c>
      <c r="E37" s="86">
        <v>2015</v>
      </c>
      <c r="F37" s="214">
        <v>3</v>
      </c>
      <c r="G37" s="214">
        <v>452</v>
      </c>
      <c r="H37" s="214" t="s">
        <v>188</v>
      </c>
      <c r="I37" s="214" t="s">
        <v>188</v>
      </c>
      <c r="J37" s="214" t="s">
        <v>188</v>
      </c>
      <c r="K37" s="214"/>
      <c r="L37" s="165">
        <v>184</v>
      </c>
      <c r="M37" s="165">
        <v>268</v>
      </c>
      <c r="N37" s="165">
        <v>30</v>
      </c>
      <c r="O37" s="214">
        <v>2</v>
      </c>
      <c r="P37" s="214">
        <v>28</v>
      </c>
      <c r="Q37" s="214">
        <v>38</v>
      </c>
      <c r="R37" s="214">
        <v>8</v>
      </c>
    </row>
    <row r="38" spans="2:19">
      <c r="B38" s="364"/>
      <c r="C38" s="380">
        <v>28</v>
      </c>
      <c r="D38" s="380" t="s">
        <v>187</v>
      </c>
      <c r="E38" s="86">
        <v>2016</v>
      </c>
      <c r="F38" s="214">
        <v>3</v>
      </c>
      <c r="G38" s="214">
        <v>447</v>
      </c>
      <c r="H38" s="214" t="s">
        <v>188</v>
      </c>
      <c r="I38" s="214" t="s">
        <v>188</v>
      </c>
      <c r="J38" s="214" t="s">
        <v>188</v>
      </c>
      <c r="K38" s="214"/>
      <c r="L38" s="165">
        <v>219</v>
      </c>
      <c r="M38" s="165">
        <v>228</v>
      </c>
      <c r="N38" s="165">
        <v>30</v>
      </c>
      <c r="O38" s="214">
        <v>1</v>
      </c>
      <c r="P38" s="214">
        <v>29</v>
      </c>
      <c r="Q38" s="214">
        <v>19</v>
      </c>
      <c r="R38" s="214">
        <v>8</v>
      </c>
    </row>
    <row r="39" spans="2:19">
      <c r="B39" s="364"/>
      <c r="C39" s="380">
        <v>29</v>
      </c>
      <c r="D39" s="380" t="s">
        <v>187</v>
      </c>
      <c r="E39" s="86">
        <v>2017</v>
      </c>
      <c r="F39" s="214">
        <v>3</v>
      </c>
      <c r="G39" s="214">
        <v>447</v>
      </c>
      <c r="H39" s="214" t="s">
        <v>188</v>
      </c>
      <c r="I39" s="214" t="s">
        <v>188</v>
      </c>
      <c r="J39" s="214" t="s">
        <v>188</v>
      </c>
      <c r="K39" s="214"/>
      <c r="L39" s="165">
        <v>219</v>
      </c>
      <c r="M39" s="165">
        <v>228</v>
      </c>
      <c r="N39" s="165">
        <v>30</v>
      </c>
      <c r="O39" s="214">
        <v>1</v>
      </c>
      <c r="P39" s="214">
        <v>29</v>
      </c>
      <c r="Q39" s="214">
        <v>19</v>
      </c>
      <c r="R39" s="214">
        <v>8</v>
      </c>
    </row>
    <row r="40" spans="2:19">
      <c r="B40" s="364"/>
      <c r="C40" s="380">
        <v>30</v>
      </c>
      <c r="D40" s="380" t="s">
        <v>187</v>
      </c>
      <c r="E40" s="86">
        <v>2018</v>
      </c>
      <c r="F40" s="214">
        <v>3</v>
      </c>
      <c r="G40" s="214">
        <v>447</v>
      </c>
      <c r="H40" s="214" t="s">
        <v>188</v>
      </c>
      <c r="I40" s="214" t="s">
        <v>188</v>
      </c>
      <c r="J40" s="214" t="s">
        <v>188</v>
      </c>
      <c r="K40" s="214"/>
      <c r="L40" s="165">
        <v>219</v>
      </c>
      <c r="M40" s="165">
        <v>228</v>
      </c>
      <c r="N40" s="165">
        <v>31</v>
      </c>
      <c r="O40" s="214">
        <v>1</v>
      </c>
      <c r="P40" s="214">
        <v>30</v>
      </c>
      <c r="Q40" s="214">
        <v>19</v>
      </c>
      <c r="R40" s="214">
        <v>7</v>
      </c>
    </row>
    <row r="41" spans="2:19">
      <c r="B41" s="364" t="s">
        <v>825</v>
      </c>
      <c r="C41" s="380">
        <v>1</v>
      </c>
      <c r="D41" s="380" t="s">
        <v>187</v>
      </c>
      <c r="E41" s="86">
        <v>2019</v>
      </c>
      <c r="F41" s="214">
        <v>3</v>
      </c>
      <c r="G41" s="214">
        <v>447</v>
      </c>
      <c r="H41" s="214" t="s">
        <v>188</v>
      </c>
      <c r="I41" s="214" t="s">
        <v>188</v>
      </c>
      <c r="J41" s="214" t="s">
        <v>188</v>
      </c>
      <c r="K41" s="215"/>
      <c r="L41" s="214">
        <v>219</v>
      </c>
      <c r="M41" s="214">
        <v>228</v>
      </c>
      <c r="N41" s="165">
        <v>28</v>
      </c>
      <c r="O41" s="165">
        <v>1</v>
      </c>
      <c r="P41" s="214">
        <v>27</v>
      </c>
      <c r="Q41" s="214">
        <v>19</v>
      </c>
      <c r="R41" s="214">
        <v>7</v>
      </c>
    </row>
    <row r="42" spans="2:19">
      <c r="B42" s="364"/>
      <c r="C42" s="380">
        <v>2</v>
      </c>
      <c r="D42" s="380" t="s">
        <v>187</v>
      </c>
      <c r="E42" s="86">
        <v>2020</v>
      </c>
      <c r="F42" s="214">
        <v>3</v>
      </c>
      <c r="G42" s="214">
        <v>447</v>
      </c>
      <c r="H42" s="214" t="s">
        <v>188</v>
      </c>
      <c r="I42" s="214" t="s">
        <v>188</v>
      </c>
      <c r="J42" s="214" t="s">
        <v>188</v>
      </c>
      <c r="K42" s="215"/>
      <c r="L42" s="214">
        <v>219</v>
      </c>
      <c r="M42" s="214">
        <v>228</v>
      </c>
      <c r="N42" s="165">
        <v>27</v>
      </c>
      <c r="O42" s="165">
        <v>1</v>
      </c>
      <c r="P42" s="214">
        <v>26</v>
      </c>
      <c r="Q42" s="214">
        <v>19</v>
      </c>
      <c r="R42" s="214">
        <v>7</v>
      </c>
    </row>
    <row r="43" spans="2:19">
      <c r="B43" s="364"/>
      <c r="C43" s="380">
        <v>3</v>
      </c>
      <c r="D43" s="380" t="s">
        <v>187</v>
      </c>
      <c r="E43" s="86">
        <v>2021</v>
      </c>
      <c r="F43" s="214">
        <v>3</v>
      </c>
      <c r="G43" s="214">
        <v>427</v>
      </c>
      <c r="H43" s="214" t="s">
        <v>188</v>
      </c>
      <c r="I43" s="214" t="s">
        <v>188</v>
      </c>
      <c r="J43" s="214" t="s">
        <v>188</v>
      </c>
      <c r="K43" s="215"/>
      <c r="L43" s="214">
        <v>196</v>
      </c>
      <c r="M43" s="214">
        <v>231</v>
      </c>
      <c r="N43" s="165">
        <v>27</v>
      </c>
      <c r="O43" s="165">
        <v>1</v>
      </c>
      <c r="P43" s="214">
        <v>26</v>
      </c>
      <c r="Q43" s="214">
        <v>19</v>
      </c>
      <c r="R43" s="214">
        <v>7</v>
      </c>
    </row>
    <row r="44" spans="2:19">
      <c r="B44" s="364"/>
      <c r="C44" s="380">
        <v>4</v>
      </c>
      <c r="D44" s="380" t="s">
        <v>187</v>
      </c>
      <c r="E44" s="86">
        <v>2022</v>
      </c>
      <c r="F44" s="214">
        <v>2</v>
      </c>
      <c r="G44" s="214">
        <v>392</v>
      </c>
      <c r="H44" s="214" t="s">
        <v>188</v>
      </c>
      <c r="I44" s="214" t="s">
        <v>188</v>
      </c>
      <c r="J44" s="214" t="s">
        <v>188</v>
      </c>
      <c r="K44" s="215"/>
      <c r="L44" s="214">
        <v>161</v>
      </c>
      <c r="M44" s="214">
        <v>231</v>
      </c>
      <c r="N44" s="165">
        <v>27</v>
      </c>
      <c r="O44" s="165" t="s">
        <v>412</v>
      </c>
      <c r="P44" s="214">
        <v>27</v>
      </c>
      <c r="Q44" s="214" t="s">
        <v>412</v>
      </c>
      <c r="R44" s="214">
        <v>7</v>
      </c>
    </row>
    <row r="45" spans="2:19">
      <c r="B45" s="364"/>
      <c r="C45" s="380">
        <v>5</v>
      </c>
      <c r="D45" s="380" t="s">
        <v>404</v>
      </c>
      <c r="E45" s="86">
        <v>2023</v>
      </c>
      <c r="F45" s="214">
        <v>2</v>
      </c>
      <c r="G45" s="214">
        <v>392</v>
      </c>
      <c r="H45" s="214" t="s">
        <v>188</v>
      </c>
      <c r="I45" s="214" t="s">
        <v>188</v>
      </c>
      <c r="J45" s="214" t="s">
        <v>188</v>
      </c>
      <c r="K45" s="214"/>
      <c r="L45" s="205">
        <v>184</v>
      </c>
      <c r="M45" s="214">
        <v>208</v>
      </c>
      <c r="N45" s="214">
        <v>28</v>
      </c>
      <c r="O45" s="165">
        <v>1</v>
      </c>
      <c r="P45" s="165">
        <v>27</v>
      </c>
      <c r="Q45" s="214">
        <v>5</v>
      </c>
      <c r="R45" s="214">
        <v>7</v>
      </c>
      <c r="S45" s="227"/>
    </row>
    <row r="46" spans="2:19">
      <c r="B46" s="367"/>
      <c r="C46" s="383"/>
      <c r="D46" s="383"/>
      <c r="E46" s="386"/>
      <c r="F46" s="212"/>
      <c r="G46" s="212"/>
      <c r="H46" s="212"/>
      <c r="I46" s="212"/>
      <c r="J46" s="212"/>
      <c r="K46" s="213"/>
      <c r="L46" s="212"/>
      <c r="M46" s="212"/>
      <c r="N46" s="161"/>
      <c r="O46" s="161"/>
      <c r="P46" s="212"/>
      <c r="Q46" s="212"/>
      <c r="R46" s="212"/>
    </row>
    <row r="47" spans="2:19">
      <c r="B47" s="364"/>
      <c r="C47" s="380"/>
      <c r="D47" s="380"/>
      <c r="E47" s="86"/>
      <c r="F47" s="214"/>
      <c r="G47" s="214"/>
      <c r="H47" s="214"/>
      <c r="I47" s="214"/>
      <c r="J47" s="214"/>
      <c r="K47" s="215"/>
      <c r="L47" s="214"/>
      <c r="M47" s="214"/>
      <c r="N47" s="165"/>
      <c r="O47" s="165"/>
      <c r="P47" s="214"/>
      <c r="Q47" s="214"/>
      <c r="R47" s="214"/>
    </row>
    <row r="48" spans="2:19">
      <c r="B48" s="357" t="s">
        <v>351</v>
      </c>
      <c r="C48" s="380"/>
      <c r="D48" s="380"/>
      <c r="E48" s="86"/>
      <c r="F48" s="214"/>
      <c r="G48" s="214"/>
      <c r="H48" s="214"/>
      <c r="I48" s="214"/>
      <c r="J48" s="214"/>
      <c r="K48" s="165"/>
      <c r="L48" s="165"/>
      <c r="M48" s="165"/>
      <c r="N48" s="214"/>
      <c r="O48" s="214"/>
      <c r="P48" s="214"/>
      <c r="Q48" s="214"/>
      <c r="R48" s="214"/>
    </row>
    <row r="49" spans="2:18">
      <c r="B49" s="364" t="s">
        <v>411</v>
      </c>
      <c r="C49" s="380">
        <v>61</v>
      </c>
      <c r="D49" s="380" t="s">
        <v>404</v>
      </c>
      <c r="E49" s="86">
        <v>1986</v>
      </c>
      <c r="F49" s="214">
        <v>64</v>
      </c>
      <c r="G49" s="214">
        <v>10903</v>
      </c>
      <c r="H49" s="214">
        <v>2510</v>
      </c>
      <c r="I49" s="214">
        <v>255</v>
      </c>
      <c r="J49" s="214">
        <v>321</v>
      </c>
      <c r="K49" s="288">
        <v>7817</v>
      </c>
      <c r="L49" s="288"/>
      <c r="M49" s="288"/>
      <c r="N49" s="214">
        <v>671</v>
      </c>
      <c r="O49" s="214">
        <v>206</v>
      </c>
      <c r="P49" s="214">
        <v>465</v>
      </c>
      <c r="Q49" s="214">
        <v>2377</v>
      </c>
      <c r="R49" s="214">
        <v>253</v>
      </c>
    </row>
    <row r="50" spans="2:18">
      <c r="B50" s="364"/>
      <c r="C50" s="380">
        <v>62</v>
      </c>
      <c r="D50" s="380" t="s">
        <v>404</v>
      </c>
      <c r="E50" s="86">
        <v>1987</v>
      </c>
      <c r="F50" s="214">
        <v>63</v>
      </c>
      <c r="G50" s="214">
        <v>11087</v>
      </c>
      <c r="H50" s="214">
        <v>2510</v>
      </c>
      <c r="I50" s="214">
        <v>255</v>
      </c>
      <c r="J50" s="214">
        <v>313</v>
      </c>
      <c r="K50" s="288">
        <v>8009</v>
      </c>
      <c r="L50" s="288"/>
      <c r="M50" s="288"/>
      <c r="N50" s="214">
        <v>678</v>
      </c>
      <c r="O50" s="214">
        <v>202</v>
      </c>
      <c r="P50" s="214">
        <v>476</v>
      </c>
      <c r="Q50" s="214">
        <v>2371</v>
      </c>
      <c r="R50" s="214">
        <v>259</v>
      </c>
    </row>
    <row r="51" spans="2:18">
      <c r="B51" s="364"/>
      <c r="C51" s="380">
        <v>63</v>
      </c>
      <c r="D51" s="380" t="s">
        <v>404</v>
      </c>
      <c r="E51" s="86">
        <v>1988</v>
      </c>
      <c r="F51" s="214">
        <v>65</v>
      </c>
      <c r="G51" s="214">
        <v>11360</v>
      </c>
      <c r="H51" s="214">
        <v>2511</v>
      </c>
      <c r="I51" s="214">
        <v>255</v>
      </c>
      <c r="J51" s="214">
        <v>295</v>
      </c>
      <c r="K51" s="288">
        <v>8299</v>
      </c>
      <c r="L51" s="288"/>
      <c r="M51" s="288"/>
      <c r="N51" s="214">
        <v>674</v>
      </c>
      <c r="O51" s="214">
        <v>193</v>
      </c>
      <c r="P51" s="214">
        <v>481</v>
      </c>
      <c r="Q51" s="214">
        <v>2320</v>
      </c>
      <c r="R51" s="214">
        <v>261</v>
      </c>
    </row>
    <row r="52" spans="2:18">
      <c r="B52" s="364" t="s">
        <v>87</v>
      </c>
      <c r="C52" s="380">
        <v>1</v>
      </c>
      <c r="D52" s="380" t="s">
        <v>404</v>
      </c>
      <c r="E52" s="86">
        <v>1989</v>
      </c>
      <c r="F52" s="214">
        <v>65</v>
      </c>
      <c r="G52" s="214">
        <v>11386</v>
      </c>
      <c r="H52" s="214">
        <v>2518</v>
      </c>
      <c r="I52" s="214">
        <v>220</v>
      </c>
      <c r="J52" s="214">
        <v>257</v>
      </c>
      <c r="K52" s="288">
        <v>8391</v>
      </c>
      <c r="L52" s="288"/>
      <c r="M52" s="288"/>
      <c r="N52" s="214">
        <v>695</v>
      </c>
      <c r="O52" s="214">
        <v>193</v>
      </c>
      <c r="P52" s="214">
        <v>502</v>
      </c>
      <c r="Q52" s="214">
        <v>2318</v>
      </c>
      <c r="R52" s="214">
        <v>276</v>
      </c>
    </row>
    <row r="53" spans="2:18">
      <c r="B53" s="364"/>
      <c r="C53" s="380">
        <v>2</v>
      </c>
      <c r="D53" s="380" t="s">
        <v>404</v>
      </c>
      <c r="E53" s="86">
        <v>1990</v>
      </c>
      <c r="F53" s="214">
        <v>65</v>
      </c>
      <c r="G53" s="214">
        <v>11413</v>
      </c>
      <c r="H53" s="214">
        <v>2534</v>
      </c>
      <c r="I53" s="214">
        <v>198</v>
      </c>
      <c r="J53" s="214">
        <v>229</v>
      </c>
      <c r="K53" s="288">
        <v>8452</v>
      </c>
      <c r="L53" s="288"/>
      <c r="M53" s="288"/>
      <c r="N53" s="214">
        <v>675</v>
      </c>
      <c r="O53" s="214">
        <v>189</v>
      </c>
      <c r="P53" s="214">
        <v>486</v>
      </c>
      <c r="Q53" s="214">
        <v>2301</v>
      </c>
      <c r="R53" s="214">
        <v>271</v>
      </c>
    </row>
    <row r="54" spans="2:18">
      <c r="B54" s="364"/>
      <c r="C54" s="380">
        <v>3</v>
      </c>
      <c r="D54" s="380" t="s">
        <v>404</v>
      </c>
      <c r="E54" s="86">
        <v>1991</v>
      </c>
      <c r="F54" s="214">
        <v>65</v>
      </c>
      <c r="G54" s="214">
        <v>11647</v>
      </c>
      <c r="H54" s="214">
        <v>2644</v>
      </c>
      <c r="I54" s="214">
        <v>178</v>
      </c>
      <c r="J54" s="214">
        <v>229</v>
      </c>
      <c r="K54" s="288">
        <v>8596</v>
      </c>
      <c r="L54" s="288"/>
      <c r="M54" s="288"/>
      <c r="N54" s="214">
        <v>694</v>
      </c>
      <c r="O54" s="214">
        <v>185</v>
      </c>
      <c r="P54" s="214">
        <v>509</v>
      </c>
      <c r="Q54" s="214">
        <v>2274</v>
      </c>
      <c r="R54" s="214">
        <v>281</v>
      </c>
    </row>
    <row r="55" spans="2:18">
      <c r="B55" s="364"/>
      <c r="C55" s="380">
        <v>4</v>
      </c>
      <c r="D55" s="380" t="s">
        <v>404</v>
      </c>
      <c r="E55" s="86">
        <v>1992</v>
      </c>
      <c r="F55" s="214">
        <v>65</v>
      </c>
      <c r="G55" s="214">
        <v>11647</v>
      </c>
      <c r="H55" s="214">
        <v>2644</v>
      </c>
      <c r="I55" s="214">
        <v>178</v>
      </c>
      <c r="J55" s="214">
        <v>229</v>
      </c>
      <c r="K55" s="288">
        <v>8596</v>
      </c>
      <c r="L55" s="288"/>
      <c r="M55" s="288"/>
      <c r="N55" s="214">
        <v>694</v>
      </c>
      <c r="O55" s="214">
        <v>185</v>
      </c>
      <c r="P55" s="214">
        <v>509</v>
      </c>
      <c r="Q55" s="214">
        <v>2274</v>
      </c>
      <c r="R55" s="214">
        <v>281</v>
      </c>
    </row>
    <row r="56" spans="2:18">
      <c r="B56" s="364"/>
      <c r="C56" s="380">
        <v>5</v>
      </c>
      <c r="D56" s="380" t="s">
        <v>404</v>
      </c>
      <c r="E56" s="86">
        <v>1993</v>
      </c>
      <c r="F56" s="214">
        <v>64</v>
      </c>
      <c r="G56" s="214">
        <v>11675</v>
      </c>
      <c r="H56" s="214">
        <v>2656</v>
      </c>
      <c r="I56" s="214">
        <v>178</v>
      </c>
      <c r="J56" s="214">
        <v>224</v>
      </c>
      <c r="K56" s="288">
        <v>8617</v>
      </c>
      <c r="L56" s="288"/>
      <c r="M56" s="288"/>
      <c r="N56" s="214">
        <v>699</v>
      </c>
      <c r="O56" s="214">
        <v>183</v>
      </c>
      <c r="P56" s="214">
        <v>516</v>
      </c>
      <c r="Q56" s="214">
        <v>2286</v>
      </c>
      <c r="R56" s="214">
        <v>278</v>
      </c>
    </row>
    <row r="57" spans="2:18">
      <c r="B57" s="364"/>
      <c r="C57" s="380">
        <v>6</v>
      </c>
      <c r="D57" s="380" t="s">
        <v>404</v>
      </c>
      <c r="E57" s="86">
        <v>1994</v>
      </c>
      <c r="F57" s="214">
        <v>64</v>
      </c>
      <c r="G57" s="214">
        <v>11830</v>
      </c>
      <c r="H57" s="214">
        <v>2756</v>
      </c>
      <c r="I57" s="214">
        <v>178</v>
      </c>
      <c r="J57" s="214">
        <v>224</v>
      </c>
      <c r="K57" s="288">
        <v>8672</v>
      </c>
      <c r="L57" s="288"/>
      <c r="M57" s="288"/>
      <c r="N57" s="214">
        <v>722</v>
      </c>
      <c r="O57" s="214">
        <v>185</v>
      </c>
      <c r="P57" s="214">
        <v>537</v>
      </c>
      <c r="Q57" s="214">
        <v>2307</v>
      </c>
      <c r="R57" s="214">
        <v>284</v>
      </c>
    </row>
    <row r="58" spans="2:18">
      <c r="B58" s="364"/>
      <c r="C58" s="380">
        <v>7</v>
      </c>
      <c r="D58" s="380" t="s">
        <v>404</v>
      </c>
      <c r="E58" s="86">
        <v>1995</v>
      </c>
      <c r="F58" s="214">
        <v>63</v>
      </c>
      <c r="G58" s="214">
        <v>11752</v>
      </c>
      <c r="H58" s="214">
        <v>2756</v>
      </c>
      <c r="I58" s="214">
        <v>178</v>
      </c>
      <c r="J58" s="214">
        <v>214</v>
      </c>
      <c r="K58" s="288">
        <v>8604</v>
      </c>
      <c r="L58" s="288"/>
      <c r="M58" s="288"/>
      <c r="N58" s="214">
        <v>721</v>
      </c>
      <c r="O58" s="214">
        <v>174</v>
      </c>
      <c r="P58" s="214">
        <v>547</v>
      </c>
      <c r="Q58" s="214">
        <v>2185</v>
      </c>
      <c r="R58" s="214">
        <v>282</v>
      </c>
    </row>
    <row r="59" spans="2:18">
      <c r="B59" s="364"/>
      <c r="C59" s="380">
        <v>8</v>
      </c>
      <c r="D59" s="380" t="s">
        <v>404</v>
      </c>
      <c r="E59" s="86">
        <v>1996</v>
      </c>
      <c r="F59" s="214">
        <v>63</v>
      </c>
      <c r="G59" s="214">
        <v>11821</v>
      </c>
      <c r="H59" s="214">
        <v>2724</v>
      </c>
      <c r="I59" s="214">
        <v>178</v>
      </c>
      <c r="J59" s="214">
        <v>224</v>
      </c>
      <c r="K59" s="288">
        <v>8695</v>
      </c>
      <c r="L59" s="288"/>
      <c r="M59" s="288"/>
      <c r="N59" s="214">
        <v>730</v>
      </c>
      <c r="O59" s="214">
        <v>157</v>
      </c>
      <c r="P59" s="214">
        <v>573</v>
      </c>
      <c r="Q59" s="214">
        <v>2016</v>
      </c>
      <c r="R59" s="214">
        <v>286</v>
      </c>
    </row>
    <row r="60" spans="2:18">
      <c r="B60" s="364"/>
      <c r="C60" s="380">
        <v>9</v>
      </c>
      <c r="D60" s="380" t="s">
        <v>404</v>
      </c>
      <c r="E60" s="86">
        <v>1997</v>
      </c>
      <c r="F60" s="214">
        <v>63</v>
      </c>
      <c r="G60" s="214">
        <v>11822</v>
      </c>
      <c r="H60" s="214">
        <v>2724</v>
      </c>
      <c r="I60" s="214">
        <v>178</v>
      </c>
      <c r="J60" s="214">
        <v>224</v>
      </c>
      <c r="K60" s="288">
        <v>8696</v>
      </c>
      <c r="L60" s="288"/>
      <c r="M60" s="288"/>
      <c r="N60" s="214">
        <v>739</v>
      </c>
      <c r="O60" s="214">
        <v>142</v>
      </c>
      <c r="P60" s="214">
        <v>597</v>
      </c>
      <c r="Q60" s="214">
        <v>1815</v>
      </c>
      <c r="R60" s="214">
        <v>286</v>
      </c>
    </row>
    <row r="61" spans="2:18">
      <c r="B61" s="364"/>
      <c r="C61" s="380">
        <v>10</v>
      </c>
      <c r="D61" s="380" t="s">
        <v>404</v>
      </c>
      <c r="E61" s="86">
        <v>1998</v>
      </c>
      <c r="F61" s="214">
        <v>63</v>
      </c>
      <c r="G61" s="214">
        <v>11932</v>
      </c>
      <c r="H61" s="214">
        <v>2724</v>
      </c>
      <c r="I61" s="214">
        <v>178</v>
      </c>
      <c r="J61" s="214">
        <v>224</v>
      </c>
      <c r="K61" s="288">
        <v>8806</v>
      </c>
      <c r="L61" s="288"/>
      <c r="M61" s="288"/>
      <c r="N61" s="214">
        <v>729</v>
      </c>
      <c r="O61" s="214">
        <v>133</v>
      </c>
      <c r="P61" s="214">
        <v>596</v>
      </c>
      <c r="Q61" s="214">
        <v>1669</v>
      </c>
      <c r="R61" s="214">
        <v>286</v>
      </c>
    </row>
    <row r="62" spans="2:18">
      <c r="B62" s="364"/>
      <c r="C62" s="380">
        <v>11</v>
      </c>
      <c r="D62" s="380" t="s">
        <v>404</v>
      </c>
      <c r="E62" s="86">
        <v>1999</v>
      </c>
      <c r="F62" s="214">
        <v>61</v>
      </c>
      <c r="G62" s="214">
        <v>11854</v>
      </c>
      <c r="H62" s="214">
        <v>2686</v>
      </c>
      <c r="I62" s="214">
        <v>78</v>
      </c>
      <c r="J62" s="214">
        <v>224</v>
      </c>
      <c r="K62" s="288">
        <v>8866</v>
      </c>
      <c r="L62" s="288"/>
      <c r="M62" s="288"/>
      <c r="N62" s="214">
        <v>736</v>
      </c>
      <c r="O62" s="214">
        <v>128</v>
      </c>
      <c r="P62" s="214">
        <v>608</v>
      </c>
      <c r="Q62" s="214">
        <v>1623</v>
      </c>
      <c r="R62" s="214">
        <v>287</v>
      </c>
    </row>
    <row r="63" spans="2:18">
      <c r="B63" s="364"/>
      <c r="C63" s="380">
        <v>12</v>
      </c>
      <c r="D63" s="380" t="s">
        <v>404</v>
      </c>
      <c r="E63" s="86">
        <v>2000</v>
      </c>
      <c r="F63" s="214">
        <v>60</v>
      </c>
      <c r="G63" s="214">
        <v>12125</v>
      </c>
      <c r="H63" s="214">
        <v>2666</v>
      </c>
      <c r="I63" s="214">
        <v>32</v>
      </c>
      <c r="J63" s="214">
        <v>224</v>
      </c>
      <c r="K63" s="288">
        <v>9203</v>
      </c>
      <c r="L63" s="288"/>
      <c r="M63" s="288"/>
      <c r="N63" s="214">
        <v>758</v>
      </c>
      <c r="O63" s="214">
        <v>125</v>
      </c>
      <c r="P63" s="214">
        <v>633</v>
      </c>
      <c r="Q63" s="214">
        <v>1567</v>
      </c>
      <c r="R63" s="214">
        <v>288</v>
      </c>
    </row>
    <row r="64" spans="2:18">
      <c r="B64" s="364"/>
      <c r="C64" s="380">
        <v>13</v>
      </c>
      <c r="D64" s="380" t="s">
        <v>404</v>
      </c>
      <c r="E64" s="86">
        <v>2001</v>
      </c>
      <c r="F64" s="214">
        <v>60</v>
      </c>
      <c r="G64" s="214">
        <v>12142</v>
      </c>
      <c r="H64" s="214">
        <v>2659</v>
      </c>
      <c r="I64" s="214">
        <v>32</v>
      </c>
      <c r="J64" s="214">
        <v>224</v>
      </c>
      <c r="K64" s="288">
        <v>9227</v>
      </c>
      <c r="L64" s="288"/>
      <c r="M64" s="288"/>
      <c r="N64" s="214">
        <v>765</v>
      </c>
      <c r="O64" s="214">
        <v>119</v>
      </c>
      <c r="P64" s="214">
        <v>646</v>
      </c>
      <c r="Q64" s="214">
        <v>1460</v>
      </c>
      <c r="R64" s="214">
        <v>283</v>
      </c>
    </row>
    <row r="65" spans="2:18">
      <c r="B65" s="364"/>
      <c r="C65" s="380">
        <v>14</v>
      </c>
      <c r="D65" s="380" t="s">
        <v>404</v>
      </c>
      <c r="E65" s="86">
        <v>2002</v>
      </c>
      <c r="F65" s="214">
        <v>59</v>
      </c>
      <c r="G65" s="214">
        <v>11947</v>
      </c>
      <c r="H65" s="214">
        <v>2659</v>
      </c>
      <c r="I65" s="214">
        <v>32</v>
      </c>
      <c r="J65" s="214">
        <v>172</v>
      </c>
      <c r="K65" s="288">
        <v>9084</v>
      </c>
      <c r="L65" s="288"/>
      <c r="M65" s="288"/>
      <c r="N65" s="214">
        <v>759</v>
      </c>
      <c r="O65" s="214">
        <v>115</v>
      </c>
      <c r="P65" s="214">
        <v>644</v>
      </c>
      <c r="Q65" s="214">
        <v>1401</v>
      </c>
      <c r="R65" s="214">
        <v>283</v>
      </c>
    </row>
    <row r="66" spans="2:18">
      <c r="B66" s="364"/>
      <c r="C66" s="380">
        <v>15</v>
      </c>
      <c r="D66" s="380" t="s">
        <v>404</v>
      </c>
      <c r="E66" s="86">
        <v>2003</v>
      </c>
      <c r="F66" s="214">
        <v>59</v>
      </c>
      <c r="G66" s="214">
        <v>11797</v>
      </c>
      <c r="H66" s="214">
        <v>2659</v>
      </c>
      <c r="I66" s="214">
        <v>32</v>
      </c>
      <c r="J66" s="214">
        <v>158</v>
      </c>
      <c r="K66" s="288">
        <v>8948</v>
      </c>
      <c r="L66" s="288"/>
      <c r="M66" s="288"/>
      <c r="N66" s="214">
        <v>764</v>
      </c>
      <c r="O66" s="214">
        <v>101</v>
      </c>
      <c r="P66" s="214">
        <v>663</v>
      </c>
      <c r="Q66" s="214">
        <v>1285</v>
      </c>
      <c r="R66" s="214">
        <v>287</v>
      </c>
    </row>
    <row r="67" spans="2:18">
      <c r="B67" s="364"/>
      <c r="C67" s="380">
        <v>16</v>
      </c>
      <c r="D67" s="380" t="s">
        <v>404</v>
      </c>
      <c r="E67" s="86">
        <v>2004</v>
      </c>
      <c r="F67" s="214">
        <v>59</v>
      </c>
      <c r="G67" s="214">
        <v>11822</v>
      </c>
      <c r="H67" s="214">
        <v>2659</v>
      </c>
      <c r="I67" s="214">
        <v>32</v>
      </c>
      <c r="J67" s="214">
        <v>108</v>
      </c>
      <c r="K67" s="165"/>
      <c r="L67" s="165">
        <v>2445</v>
      </c>
      <c r="M67" s="165">
        <v>6578</v>
      </c>
      <c r="N67" s="214">
        <v>770</v>
      </c>
      <c r="O67" s="214">
        <v>100</v>
      </c>
      <c r="P67" s="214">
        <v>670</v>
      </c>
      <c r="Q67" s="214">
        <v>1224</v>
      </c>
      <c r="R67" s="214">
        <v>291</v>
      </c>
    </row>
    <row r="68" spans="2:18">
      <c r="B68" s="364"/>
      <c r="C68" s="380">
        <v>17</v>
      </c>
      <c r="D68" s="380" t="s">
        <v>404</v>
      </c>
      <c r="E68" s="86">
        <v>2005</v>
      </c>
      <c r="F68" s="214">
        <v>58</v>
      </c>
      <c r="G68" s="214">
        <v>11855</v>
      </c>
      <c r="H68" s="214">
        <v>2602</v>
      </c>
      <c r="I68" s="214">
        <v>34</v>
      </c>
      <c r="J68" s="214">
        <v>88</v>
      </c>
      <c r="K68" s="165"/>
      <c r="L68" s="165">
        <v>2740</v>
      </c>
      <c r="M68" s="165">
        <v>6391</v>
      </c>
      <c r="N68" s="214">
        <v>762</v>
      </c>
      <c r="O68" s="214">
        <v>87</v>
      </c>
      <c r="P68" s="214">
        <v>675</v>
      </c>
      <c r="Q68" s="214">
        <v>1085</v>
      </c>
      <c r="R68" s="214">
        <v>292</v>
      </c>
    </row>
    <row r="69" spans="2:18">
      <c r="B69" s="364"/>
      <c r="C69" s="380">
        <v>18</v>
      </c>
      <c r="D69" s="380" t="s">
        <v>404</v>
      </c>
      <c r="E69" s="86">
        <v>2006</v>
      </c>
      <c r="F69" s="214">
        <v>60</v>
      </c>
      <c r="G69" s="214">
        <v>12099</v>
      </c>
      <c r="H69" s="214">
        <v>2602</v>
      </c>
      <c r="I69" s="214">
        <v>34</v>
      </c>
      <c r="J69" s="214">
        <v>88</v>
      </c>
      <c r="K69" s="165"/>
      <c r="L69" s="165">
        <v>2740</v>
      </c>
      <c r="M69" s="165">
        <v>6635</v>
      </c>
      <c r="N69" s="214">
        <v>752</v>
      </c>
      <c r="O69" s="214">
        <v>84</v>
      </c>
      <c r="P69" s="214">
        <v>668</v>
      </c>
      <c r="Q69" s="214">
        <v>1028</v>
      </c>
      <c r="R69" s="214">
        <v>293</v>
      </c>
    </row>
    <row r="70" spans="2:18">
      <c r="B70" s="364"/>
      <c r="C70" s="380">
        <v>19</v>
      </c>
      <c r="D70" s="380" t="s">
        <v>404</v>
      </c>
      <c r="E70" s="86">
        <v>2007</v>
      </c>
      <c r="F70" s="214">
        <v>60</v>
      </c>
      <c r="G70" s="214">
        <v>12086</v>
      </c>
      <c r="H70" s="214">
        <v>2602</v>
      </c>
      <c r="I70" s="214">
        <v>34</v>
      </c>
      <c r="J70" s="214">
        <v>88</v>
      </c>
      <c r="K70" s="165"/>
      <c r="L70" s="165">
        <v>2583</v>
      </c>
      <c r="M70" s="165">
        <v>6779</v>
      </c>
      <c r="N70" s="214">
        <v>749</v>
      </c>
      <c r="O70" s="214">
        <v>76</v>
      </c>
      <c r="P70" s="214">
        <v>673</v>
      </c>
      <c r="Q70" s="214">
        <v>943</v>
      </c>
      <c r="R70" s="214">
        <v>289</v>
      </c>
    </row>
    <row r="71" spans="2:18">
      <c r="B71" s="364"/>
      <c r="C71" s="380">
        <v>20</v>
      </c>
      <c r="D71" s="380" t="s">
        <v>404</v>
      </c>
      <c r="E71" s="86">
        <v>2008</v>
      </c>
      <c r="F71" s="214">
        <v>57</v>
      </c>
      <c r="G71" s="214">
        <v>11764</v>
      </c>
      <c r="H71" s="214">
        <v>2492</v>
      </c>
      <c r="I71" s="214">
        <v>34</v>
      </c>
      <c r="J71" s="214">
        <v>88</v>
      </c>
      <c r="K71" s="165"/>
      <c r="L71" s="165">
        <v>2391</v>
      </c>
      <c r="M71" s="165">
        <v>6759</v>
      </c>
      <c r="N71" s="214">
        <v>745</v>
      </c>
      <c r="O71" s="214">
        <v>69</v>
      </c>
      <c r="P71" s="214">
        <v>676</v>
      </c>
      <c r="Q71" s="214">
        <v>880</v>
      </c>
      <c r="R71" s="214">
        <v>285</v>
      </c>
    </row>
    <row r="72" spans="2:18">
      <c r="B72" s="364"/>
      <c r="C72" s="380">
        <v>21</v>
      </c>
      <c r="D72" s="380" t="s">
        <v>404</v>
      </c>
      <c r="E72" s="86">
        <v>2009</v>
      </c>
      <c r="F72" s="214">
        <v>56</v>
      </c>
      <c r="G72" s="214">
        <v>11673</v>
      </c>
      <c r="H72" s="214">
        <v>2492</v>
      </c>
      <c r="I72" s="214">
        <v>28</v>
      </c>
      <c r="J72" s="214">
        <v>33</v>
      </c>
      <c r="K72" s="214"/>
      <c r="L72" s="214">
        <v>2426</v>
      </c>
      <c r="M72" s="214">
        <v>6694</v>
      </c>
      <c r="N72" s="214">
        <v>751</v>
      </c>
      <c r="O72" s="214">
        <v>68</v>
      </c>
      <c r="P72" s="214">
        <v>683</v>
      </c>
      <c r="Q72" s="214">
        <v>866</v>
      </c>
      <c r="R72" s="214">
        <v>285</v>
      </c>
    </row>
    <row r="73" spans="2:18">
      <c r="B73" s="364"/>
      <c r="C73" s="380">
        <v>22</v>
      </c>
      <c r="D73" s="380" t="s">
        <v>404</v>
      </c>
      <c r="E73" s="86">
        <v>2010</v>
      </c>
      <c r="F73" s="214">
        <v>54</v>
      </c>
      <c r="G73" s="214">
        <v>11465</v>
      </c>
      <c r="H73" s="214">
        <v>2510</v>
      </c>
      <c r="I73" s="214">
        <v>30</v>
      </c>
      <c r="J73" s="214">
        <v>33</v>
      </c>
      <c r="K73" s="214"/>
      <c r="L73" s="214">
        <v>2298</v>
      </c>
      <c r="M73" s="214">
        <v>6594</v>
      </c>
      <c r="N73" s="214">
        <v>746</v>
      </c>
      <c r="O73" s="214">
        <v>67</v>
      </c>
      <c r="P73" s="214">
        <v>679</v>
      </c>
      <c r="Q73" s="214">
        <v>795</v>
      </c>
      <c r="R73" s="214">
        <v>283</v>
      </c>
    </row>
    <row r="74" spans="2:18">
      <c r="B74" s="364"/>
      <c r="C74" s="380">
        <v>23</v>
      </c>
      <c r="D74" s="86" t="s">
        <v>187</v>
      </c>
      <c r="E74" s="86">
        <v>2011</v>
      </c>
      <c r="F74" s="214">
        <v>54</v>
      </c>
      <c r="G74" s="214">
        <v>11408</v>
      </c>
      <c r="H74" s="214">
        <v>2457</v>
      </c>
      <c r="I74" s="214">
        <v>30</v>
      </c>
      <c r="J74" s="214">
        <v>33</v>
      </c>
      <c r="K74" s="214"/>
      <c r="L74" s="214">
        <v>2298</v>
      </c>
      <c r="M74" s="214">
        <v>6590</v>
      </c>
      <c r="N74" s="214">
        <v>732</v>
      </c>
      <c r="O74" s="214">
        <v>60</v>
      </c>
      <c r="P74" s="214">
        <v>672</v>
      </c>
      <c r="Q74" s="214">
        <v>723</v>
      </c>
      <c r="R74" s="214">
        <v>282</v>
      </c>
    </row>
    <row r="75" spans="2:18">
      <c r="B75" s="364"/>
      <c r="C75" s="380">
        <v>24</v>
      </c>
      <c r="D75" s="86" t="s">
        <v>187</v>
      </c>
      <c r="E75" s="86">
        <v>2012</v>
      </c>
      <c r="F75" s="214">
        <v>54</v>
      </c>
      <c r="G75" s="214">
        <v>11184</v>
      </c>
      <c r="H75" s="214">
        <v>2432</v>
      </c>
      <c r="I75" s="214">
        <v>30</v>
      </c>
      <c r="J75" s="214">
        <v>33</v>
      </c>
      <c r="K75" s="214"/>
      <c r="L75" s="214">
        <v>2300</v>
      </c>
      <c r="M75" s="214">
        <v>6389</v>
      </c>
      <c r="N75" s="214">
        <v>729</v>
      </c>
      <c r="O75" s="214">
        <v>57</v>
      </c>
      <c r="P75" s="214">
        <v>672</v>
      </c>
      <c r="Q75" s="214">
        <v>688</v>
      </c>
      <c r="R75" s="214">
        <v>282</v>
      </c>
    </row>
    <row r="76" spans="2:18">
      <c r="B76" s="364"/>
      <c r="C76" s="380">
        <v>25</v>
      </c>
      <c r="D76" s="380" t="s">
        <v>187</v>
      </c>
      <c r="E76" s="86">
        <v>2013</v>
      </c>
      <c r="F76" s="214">
        <v>53</v>
      </c>
      <c r="G76" s="214">
        <v>11048</v>
      </c>
      <c r="H76" s="214">
        <v>2376</v>
      </c>
      <c r="I76" s="214">
        <v>30</v>
      </c>
      <c r="J76" s="214">
        <v>33</v>
      </c>
      <c r="K76" s="214"/>
      <c r="L76" s="214">
        <v>2237</v>
      </c>
      <c r="M76" s="214">
        <v>6372</v>
      </c>
      <c r="N76" s="214">
        <v>727</v>
      </c>
      <c r="O76" s="214">
        <v>49</v>
      </c>
      <c r="P76" s="214">
        <v>678</v>
      </c>
      <c r="Q76" s="214">
        <v>566</v>
      </c>
      <c r="R76" s="214">
        <v>279</v>
      </c>
    </row>
    <row r="77" spans="2:18">
      <c r="B77" s="364"/>
      <c r="C77" s="380">
        <v>26</v>
      </c>
      <c r="D77" s="380" t="s">
        <v>187</v>
      </c>
      <c r="E77" s="86">
        <v>2014</v>
      </c>
      <c r="F77" s="214">
        <v>52</v>
      </c>
      <c r="G77" s="214">
        <v>11003</v>
      </c>
      <c r="H77" s="214">
        <v>2324</v>
      </c>
      <c r="I77" s="214">
        <v>30</v>
      </c>
      <c r="J77" s="214">
        <v>33</v>
      </c>
      <c r="K77" s="214"/>
      <c r="L77" s="214">
        <v>2274</v>
      </c>
      <c r="M77" s="214">
        <v>6342</v>
      </c>
      <c r="N77" s="214">
        <v>723</v>
      </c>
      <c r="O77" s="214">
        <v>48</v>
      </c>
      <c r="P77" s="214">
        <v>675</v>
      </c>
      <c r="Q77" s="214">
        <v>545</v>
      </c>
      <c r="R77" s="214">
        <v>274</v>
      </c>
    </row>
    <row r="78" spans="2:18">
      <c r="B78" s="364"/>
      <c r="C78" s="380">
        <v>27</v>
      </c>
      <c r="D78" s="380" t="s">
        <v>187</v>
      </c>
      <c r="E78" s="86">
        <v>2015</v>
      </c>
      <c r="F78" s="214">
        <v>51</v>
      </c>
      <c r="G78" s="214">
        <v>10775</v>
      </c>
      <c r="H78" s="214">
        <v>2324</v>
      </c>
      <c r="I78" s="214">
        <v>30</v>
      </c>
      <c r="J78" s="214">
        <v>20</v>
      </c>
      <c r="K78" s="214"/>
      <c r="L78" s="214">
        <v>2077</v>
      </c>
      <c r="M78" s="214">
        <v>6324</v>
      </c>
      <c r="N78" s="214">
        <v>723</v>
      </c>
      <c r="O78" s="214">
        <v>46</v>
      </c>
      <c r="P78" s="214">
        <v>677</v>
      </c>
      <c r="Q78" s="214">
        <v>538</v>
      </c>
      <c r="R78" s="214">
        <v>271</v>
      </c>
    </row>
    <row r="79" spans="2:18">
      <c r="B79" s="364"/>
      <c r="C79" s="380">
        <v>28</v>
      </c>
      <c r="D79" s="380" t="s">
        <v>187</v>
      </c>
      <c r="E79" s="86">
        <v>2016</v>
      </c>
      <c r="F79" s="214">
        <v>51</v>
      </c>
      <c r="G79" s="214">
        <v>10652</v>
      </c>
      <c r="H79" s="214">
        <v>2295</v>
      </c>
      <c r="I79" s="214">
        <v>30</v>
      </c>
      <c r="J79" s="214">
        <v>16</v>
      </c>
      <c r="K79" s="214"/>
      <c r="L79" s="214">
        <v>2112</v>
      </c>
      <c r="M79" s="214">
        <v>6199</v>
      </c>
      <c r="N79" s="214">
        <v>725</v>
      </c>
      <c r="O79" s="214">
        <v>43</v>
      </c>
      <c r="P79" s="214">
        <v>682</v>
      </c>
      <c r="Q79" s="214">
        <v>501</v>
      </c>
      <c r="R79" s="214">
        <v>273</v>
      </c>
    </row>
    <row r="80" spans="2:18">
      <c r="B80" s="364"/>
      <c r="C80" s="380">
        <v>29</v>
      </c>
      <c r="D80" s="380" t="s">
        <v>187</v>
      </c>
      <c r="E80" s="86">
        <v>2017</v>
      </c>
      <c r="F80" s="214">
        <v>51</v>
      </c>
      <c r="G80" s="214">
        <v>10557</v>
      </c>
      <c r="H80" s="214">
        <v>2277</v>
      </c>
      <c r="I80" s="214">
        <v>30</v>
      </c>
      <c r="J80" s="214">
        <v>16</v>
      </c>
      <c r="K80" s="214"/>
      <c r="L80" s="214">
        <v>2102</v>
      </c>
      <c r="M80" s="214">
        <v>6132</v>
      </c>
      <c r="N80" s="214">
        <v>721</v>
      </c>
      <c r="O80" s="214">
        <v>42</v>
      </c>
      <c r="P80" s="214">
        <v>679</v>
      </c>
      <c r="Q80" s="214">
        <v>482</v>
      </c>
      <c r="R80" s="214">
        <v>271</v>
      </c>
    </row>
    <row r="81" spans="2:18">
      <c r="B81" s="364"/>
      <c r="C81" s="380">
        <v>30</v>
      </c>
      <c r="D81" s="380" t="s">
        <v>187</v>
      </c>
      <c r="E81" s="86">
        <v>2018</v>
      </c>
      <c r="F81" s="214">
        <v>49</v>
      </c>
      <c r="G81" s="214">
        <v>10450</v>
      </c>
      <c r="H81" s="214">
        <v>2277</v>
      </c>
      <c r="I81" s="214">
        <v>30</v>
      </c>
      <c r="J81" s="214">
        <v>16</v>
      </c>
      <c r="K81" s="214"/>
      <c r="L81" s="214">
        <v>2050</v>
      </c>
      <c r="M81" s="214">
        <v>6077</v>
      </c>
      <c r="N81" s="214">
        <v>723</v>
      </c>
      <c r="O81" s="214">
        <v>42</v>
      </c>
      <c r="P81" s="214">
        <v>681</v>
      </c>
      <c r="Q81" s="214">
        <v>500</v>
      </c>
      <c r="R81" s="214">
        <v>269</v>
      </c>
    </row>
    <row r="82" spans="2:18">
      <c r="B82" s="364"/>
      <c r="C82" s="380">
        <v>31</v>
      </c>
      <c r="D82" s="86" t="s">
        <v>826</v>
      </c>
      <c r="E82" s="86">
        <v>2020</v>
      </c>
      <c r="F82" s="214">
        <v>49</v>
      </c>
      <c r="G82" s="214">
        <v>10274</v>
      </c>
      <c r="H82" s="214">
        <v>2277</v>
      </c>
      <c r="I82" s="214">
        <v>30</v>
      </c>
      <c r="J82" s="214">
        <v>16</v>
      </c>
      <c r="K82" s="214"/>
      <c r="L82" s="214">
        <v>1946</v>
      </c>
      <c r="M82" s="214">
        <v>6005</v>
      </c>
      <c r="N82" s="165">
        <v>715</v>
      </c>
      <c r="O82" s="165">
        <v>40</v>
      </c>
      <c r="P82" s="214">
        <v>675</v>
      </c>
      <c r="Q82" s="214">
        <v>472</v>
      </c>
      <c r="R82" s="214">
        <v>268</v>
      </c>
    </row>
    <row r="83" spans="2:18">
      <c r="B83" s="364" t="s">
        <v>825</v>
      </c>
      <c r="C83" s="380">
        <v>1</v>
      </c>
      <c r="D83" s="86" t="s">
        <v>187</v>
      </c>
      <c r="E83" s="86">
        <v>2019</v>
      </c>
      <c r="F83" s="214">
        <v>49</v>
      </c>
      <c r="G83" s="214">
        <v>10274</v>
      </c>
      <c r="H83" s="214">
        <v>2277</v>
      </c>
      <c r="I83" s="214">
        <v>30</v>
      </c>
      <c r="J83" s="214">
        <v>16</v>
      </c>
      <c r="K83" s="214"/>
      <c r="L83" s="214">
        <v>1946</v>
      </c>
      <c r="M83" s="214">
        <v>6005</v>
      </c>
      <c r="N83" s="165">
        <v>715</v>
      </c>
      <c r="O83" s="165">
        <v>40</v>
      </c>
      <c r="P83" s="214">
        <v>675</v>
      </c>
      <c r="Q83" s="214">
        <v>472</v>
      </c>
      <c r="R83" s="214">
        <v>268</v>
      </c>
    </row>
    <row r="84" spans="2:18">
      <c r="B84" s="364"/>
      <c r="C84" s="380">
        <v>2</v>
      </c>
      <c r="D84" s="86" t="s">
        <v>187</v>
      </c>
      <c r="E84" s="86">
        <v>2020</v>
      </c>
      <c r="F84" s="214">
        <v>47</v>
      </c>
      <c r="G84" s="214">
        <v>9848</v>
      </c>
      <c r="H84" s="214">
        <v>2259</v>
      </c>
      <c r="I84" s="214">
        <v>30</v>
      </c>
      <c r="J84" s="214">
        <v>16</v>
      </c>
      <c r="K84" s="214"/>
      <c r="L84" s="214">
        <v>1781</v>
      </c>
      <c r="M84" s="214">
        <v>5762</v>
      </c>
      <c r="N84" s="165">
        <v>705</v>
      </c>
      <c r="O84" s="165">
        <v>40</v>
      </c>
      <c r="P84" s="214">
        <v>665</v>
      </c>
      <c r="Q84" s="214">
        <v>427</v>
      </c>
      <c r="R84" s="214">
        <v>257</v>
      </c>
    </row>
    <row r="85" spans="2:18">
      <c r="B85" s="364"/>
      <c r="C85" s="380">
        <v>3</v>
      </c>
      <c r="D85" s="86" t="s">
        <v>187</v>
      </c>
      <c r="E85" s="86">
        <v>2021</v>
      </c>
      <c r="F85" s="214">
        <v>47</v>
      </c>
      <c r="G85" s="214">
        <v>9740</v>
      </c>
      <c r="H85" s="214">
        <v>2253</v>
      </c>
      <c r="I85" s="214">
        <v>30</v>
      </c>
      <c r="J85" s="214">
        <v>10</v>
      </c>
      <c r="K85" s="214"/>
      <c r="L85" s="214">
        <v>1758</v>
      </c>
      <c r="M85" s="214">
        <v>5689</v>
      </c>
      <c r="N85" s="165">
        <v>709</v>
      </c>
      <c r="O85" s="165">
        <v>39</v>
      </c>
      <c r="P85" s="214">
        <v>670</v>
      </c>
      <c r="Q85" s="214">
        <v>425</v>
      </c>
      <c r="R85" s="214">
        <v>254</v>
      </c>
    </row>
    <row r="86" spans="2:18">
      <c r="B86" s="364"/>
      <c r="C86" s="380">
        <v>4</v>
      </c>
      <c r="D86" s="86" t="s">
        <v>187</v>
      </c>
      <c r="E86" s="86">
        <v>2022</v>
      </c>
      <c r="F86" s="214">
        <v>46</v>
      </c>
      <c r="G86" s="214">
        <v>9705</v>
      </c>
      <c r="H86" s="214">
        <v>2253</v>
      </c>
      <c r="I86" s="214">
        <v>30</v>
      </c>
      <c r="J86" s="214">
        <v>10</v>
      </c>
      <c r="K86" s="214"/>
      <c r="L86" s="214">
        <v>1723</v>
      </c>
      <c r="M86" s="214">
        <v>5689</v>
      </c>
      <c r="N86" s="165">
        <v>707</v>
      </c>
      <c r="O86" s="165">
        <v>38</v>
      </c>
      <c r="P86" s="214">
        <v>669</v>
      </c>
      <c r="Q86" s="214">
        <v>406</v>
      </c>
      <c r="R86" s="214">
        <v>251</v>
      </c>
    </row>
    <row r="87" spans="2:18">
      <c r="B87" s="364"/>
      <c r="C87" s="380">
        <v>5</v>
      </c>
      <c r="D87" s="86" t="s">
        <v>404</v>
      </c>
      <c r="E87" s="86">
        <v>2023</v>
      </c>
      <c r="F87" s="214">
        <v>46</v>
      </c>
      <c r="G87" s="214">
        <v>9686</v>
      </c>
      <c r="H87" s="214">
        <v>2231</v>
      </c>
      <c r="I87" s="214">
        <v>30</v>
      </c>
      <c r="J87" s="214">
        <v>10</v>
      </c>
      <c r="K87" s="214"/>
      <c r="L87" s="214">
        <v>1735</v>
      </c>
      <c r="M87" s="214">
        <v>5680</v>
      </c>
      <c r="N87" s="165">
        <v>689</v>
      </c>
      <c r="O87" s="165">
        <v>37</v>
      </c>
      <c r="P87" s="214">
        <v>652</v>
      </c>
      <c r="Q87" s="214">
        <v>381</v>
      </c>
      <c r="R87" s="214">
        <v>251</v>
      </c>
    </row>
    <row r="88" spans="2:18">
      <c r="B88" s="367"/>
      <c r="C88" s="383"/>
      <c r="D88" s="386"/>
      <c r="E88" s="386"/>
      <c r="F88" s="212"/>
      <c r="G88" s="212"/>
      <c r="H88" s="212"/>
      <c r="I88" s="212"/>
      <c r="J88" s="212"/>
      <c r="K88" s="212"/>
      <c r="L88" s="212"/>
      <c r="M88" s="212"/>
      <c r="N88" s="161"/>
      <c r="O88" s="161"/>
      <c r="P88" s="212"/>
      <c r="Q88" s="212"/>
      <c r="R88" s="212"/>
    </row>
    <row r="90" spans="2:18">
      <c r="B90" s="244" t="s">
        <v>824</v>
      </c>
      <c r="C90" s="79" t="s">
        <v>823</v>
      </c>
    </row>
  </sheetData>
  <mergeCells count="8">
    <mergeCell ref="B4:E6"/>
    <mergeCell ref="N4:Q4"/>
    <mergeCell ref="R4:R6"/>
    <mergeCell ref="F5:F6"/>
    <mergeCell ref="G5:K5"/>
    <mergeCell ref="N5:P5"/>
    <mergeCell ref="Q5:Q6"/>
    <mergeCell ref="F4:M4"/>
  </mergeCells>
  <phoneticPr fontId="9"/>
  <pageMargins left="0.59055118110236227" right="0.59055118110236227" top="0.59055118110236227" bottom="0.59055118110236227" header="0.31496062992125984" footer="0.31496062992125984"/>
  <pageSetup paperSize="9" scale="62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47D4A-C807-4ECD-90C6-00C58E7E45A9}">
  <sheetPr>
    <pageSetUpPr fitToPage="1"/>
  </sheetPr>
  <dimension ref="B1:AE69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8.75"/>
  <cols>
    <col min="2" max="4" width="5.625" customWidth="1"/>
    <col min="5" max="31" width="8.625" customWidth="1"/>
  </cols>
  <sheetData>
    <row r="1" spans="2:31" ht="39.950000000000003" customHeight="1" thickBot="1">
      <c r="B1" s="294" t="s">
        <v>872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3"/>
    </row>
    <row r="2" spans="2:31" ht="19.5" thickTop="1"/>
    <row r="3" spans="2:31">
      <c r="B3" t="s">
        <v>693</v>
      </c>
    </row>
    <row r="4" spans="2:31" s="379" customFormat="1">
      <c r="B4" s="587" t="s">
        <v>106</v>
      </c>
      <c r="C4" s="587"/>
      <c r="D4" s="587"/>
      <c r="E4" s="588" t="s">
        <v>871</v>
      </c>
      <c r="F4" s="587" t="s">
        <v>870</v>
      </c>
      <c r="G4" s="616" t="s">
        <v>446</v>
      </c>
      <c r="H4" s="667" t="s">
        <v>869</v>
      </c>
      <c r="I4" s="587"/>
      <c r="J4" s="587"/>
      <c r="K4" s="587"/>
      <c r="L4" s="587"/>
      <c r="M4" s="587"/>
      <c r="N4" s="587"/>
      <c r="O4" s="587"/>
      <c r="P4" s="587"/>
      <c r="Q4" s="587"/>
      <c r="R4" s="587"/>
      <c r="S4" s="587" t="s">
        <v>868</v>
      </c>
      <c r="T4" s="588" t="s">
        <v>867</v>
      </c>
      <c r="U4" s="588" t="s">
        <v>866</v>
      </c>
      <c r="V4" s="588" t="s">
        <v>865</v>
      </c>
      <c r="W4" s="588" t="s">
        <v>864</v>
      </c>
      <c r="X4" s="587" t="s">
        <v>863</v>
      </c>
      <c r="Y4" s="588" t="s">
        <v>862</v>
      </c>
      <c r="Z4" s="587" t="s">
        <v>861</v>
      </c>
      <c r="AA4" s="587" t="s">
        <v>860</v>
      </c>
      <c r="AB4" s="587" t="s">
        <v>859</v>
      </c>
      <c r="AC4" s="587" t="s">
        <v>858</v>
      </c>
      <c r="AD4" s="588" t="s">
        <v>857</v>
      </c>
      <c r="AE4" s="587" t="s">
        <v>856</v>
      </c>
    </row>
    <row r="5" spans="2:31" s="379" customFormat="1" ht="55.5" customHeight="1">
      <c r="B5" s="587"/>
      <c r="C5" s="587"/>
      <c r="D5" s="587"/>
      <c r="E5" s="587"/>
      <c r="F5" s="587"/>
      <c r="G5" s="686"/>
      <c r="H5" s="349" t="s">
        <v>855</v>
      </c>
      <c r="I5" s="349" t="s">
        <v>854</v>
      </c>
      <c r="J5" s="349" t="s">
        <v>853</v>
      </c>
      <c r="K5" s="353" t="s">
        <v>852</v>
      </c>
      <c r="L5" s="353" t="s">
        <v>851</v>
      </c>
      <c r="M5" s="353" t="s">
        <v>850</v>
      </c>
      <c r="N5" s="349" t="s">
        <v>849</v>
      </c>
      <c r="O5" s="353" t="s">
        <v>848</v>
      </c>
      <c r="P5" s="349" t="s">
        <v>847</v>
      </c>
      <c r="Q5" s="349" t="s">
        <v>846</v>
      </c>
      <c r="R5" s="349" t="s">
        <v>845</v>
      </c>
      <c r="S5" s="587"/>
      <c r="T5" s="587"/>
      <c r="U5" s="587"/>
      <c r="V5" s="587"/>
      <c r="W5" s="587"/>
      <c r="X5" s="587"/>
      <c r="Y5" s="587"/>
      <c r="Z5" s="587"/>
      <c r="AA5" s="587"/>
      <c r="AB5" s="587"/>
      <c r="AC5" s="587"/>
      <c r="AD5" s="587"/>
      <c r="AE5" s="587"/>
    </row>
    <row r="6" spans="2:31">
      <c r="B6" s="351" t="s">
        <v>352</v>
      </c>
      <c r="C6" s="377"/>
      <c r="D6" s="374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</row>
    <row r="7" spans="2:31">
      <c r="B7" s="364" t="s">
        <v>87</v>
      </c>
      <c r="C7" s="380">
        <v>7</v>
      </c>
      <c r="D7" s="86">
        <v>1995</v>
      </c>
      <c r="E7" s="214">
        <v>326</v>
      </c>
      <c r="F7" s="214">
        <v>2</v>
      </c>
      <c r="G7" s="214">
        <v>71</v>
      </c>
      <c r="H7" s="214" t="s">
        <v>188</v>
      </c>
      <c r="I7" s="214">
        <v>20</v>
      </c>
      <c r="J7" s="214">
        <v>7</v>
      </c>
      <c r="K7" s="214">
        <v>3</v>
      </c>
      <c r="L7" s="214">
        <v>9</v>
      </c>
      <c r="M7" s="214">
        <v>6</v>
      </c>
      <c r="N7" s="214">
        <v>6</v>
      </c>
      <c r="O7" s="214">
        <v>13</v>
      </c>
      <c r="P7" s="214">
        <v>1</v>
      </c>
      <c r="Q7" s="214">
        <v>3</v>
      </c>
      <c r="R7" s="214">
        <v>3</v>
      </c>
      <c r="S7" s="214">
        <v>6</v>
      </c>
      <c r="T7" s="214">
        <v>3</v>
      </c>
      <c r="U7" s="214">
        <v>38</v>
      </c>
      <c r="V7" s="214">
        <v>69</v>
      </c>
      <c r="W7" s="214">
        <v>3</v>
      </c>
      <c r="X7" s="214">
        <v>28</v>
      </c>
      <c r="Y7" s="214">
        <v>9</v>
      </c>
      <c r="Z7" s="214">
        <v>2</v>
      </c>
      <c r="AA7" s="214">
        <v>7</v>
      </c>
      <c r="AB7" s="214">
        <v>3</v>
      </c>
      <c r="AC7" s="214">
        <v>3</v>
      </c>
      <c r="AD7" s="214">
        <v>17</v>
      </c>
      <c r="AE7" s="214">
        <v>11</v>
      </c>
    </row>
    <row r="8" spans="2:31">
      <c r="B8" s="357"/>
      <c r="C8" s="380">
        <v>8</v>
      </c>
      <c r="D8" s="86">
        <v>1996</v>
      </c>
      <c r="E8" s="214">
        <v>376</v>
      </c>
      <c r="F8" s="214" t="s">
        <v>188</v>
      </c>
      <c r="G8" s="214">
        <v>87</v>
      </c>
      <c r="H8" s="214">
        <v>5</v>
      </c>
      <c r="I8" s="214">
        <v>22</v>
      </c>
      <c r="J8" s="214">
        <v>9</v>
      </c>
      <c r="K8" s="214">
        <v>5</v>
      </c>
      <c r="L8" s="214">
        <v>13</v>
      </c>
      <c r="M8" s="214">
        <v>6</v>
      </c>
      <c r="N8" s="214">
        <v>3</v>
      </c>
      <c r="O8" s="214">
        <v>19</v>
      </c>
      <c r="P8" s="214" t="s">
        <v>188</v>
      </c>
      <c r="Q8" s="214">
        <v>2</v>
      </c>
      <c r="R8" s="214">
        <v>3</v>
      </c>
      <c r="S8" s="214">
        <v>9</v>
      </c>
      <c r="T8" s="214">
        <v>1</v>
      </c>
      <c r="U8" s="214">
        <v>65</v>
      </c>
      <c r="V8" s="214">
        <v>49</v>
      </c>
      <c r="W8" s="214">
        <v>2</v>
      </c>
      <c r="X8" s="214">
        <v>35</v>
      </c>
      <c r="Y8" s="214">
        <v>3</v>
      </c>
      <c r="Z8" s="214">
        <v>6</v>
      </c>
      <c r="AA8" s="214">
        <v>4</v>
      </c>
      <c r="AB8" s="214">
        <v>8</v>
      </c>
      <c r="AC8" s="214">
        <v>6</v>
      </c>
      <c r="AD8" s="214">
        <v>17</v>
      </c>
      <c r="AE8" s="214">
        <v>6</v>
      </c>
    </row>
    <row r="9" spans="2:31">
      <c r="B9" s="357"/>
      <c r="C9" s="380">
        <v>9</v>
      </c>
      <c r="D9" s="86">
        <v>1997</v>
      </c>
      <c r="E9" s="214">
        <v>343</v>
      </c>
      <c r="F9" s="214">
        <v>1</v>
      </c>
      <c r="G9" s="214">
        <v>66</v>
      </c>
      <c r="H9" s="214">
        <v>1</v>
      </c>
      <c r="I9" s="214">
        <v>13</v>
      </c>
      <c r="J9" s="214">
        <v>10</v>
      </c>
      <c r="K9" s="214">
        <v>4</v>
      </c>
      <c r="L9" s="214">
        <v>12</v>
      </c>
      <c r="M9" s="214">
        <v>4</v>
      </c>
      <c r="N9" s="214">
        <v>5</v>
      </c>
      <c r="O9" s="214">
        <v>13</v>
      </c>
      <c r="P9" s="214">
        <v>1</v>
      </c>
      <c r="Q9" s="214">
        <v>2</v>
      </c>
      <c r="R9" s="214">
        <v>1</v>
      </c>
      <c r="S9" s="214">
        <v>3</v>
      </c>
      <c r="T9" s="214">
        <v>2</v>
      </c>
      <c r="U9" s="214">
        <v>53</v>
      </c>
      <c r="V9" s="214">
        <v>61</v>
      </c>
      <c r="W9" s="214">
        <v>3</v>
      </c>
      <c r="X9" s="214">
        <v>36</v>
      </c>
      <c r="Y9" s="214">
        <v>3</v>
      </c>
      <c r="Z9" s="214">
        <v>2</v>
      </c>
      <c r="AA9" s="214">
        <v>6</v>
      </c>
      <c r="AB9" s="214">
        <v>5</v>
      </c>
      <c r="AC9" s="214">
        <v>2</v>
      </c>
      <c r="AD9" s="214">
        <v>15</v>
      </c>
      <c r="AE9" s="214">
        <v>3</v>
      </c>
    </row>
    <row r="10" spans="2:31">
      <c r="B10" s="357"/>
      <c r="C10" s="380">
        <v>10</v>
      </c>
      <c r="D10" s="86">
        <v>1998</v>
      </c>
      <c r="E10" s="214">
        <v>365</v>
      </c>
      <c r="F10" s="214" t="s">
        <v>188</v>
      </c>
      <c r="G10" s="214">
        <v>90</v>
      </c>
      <c r="H10" s="214">
        <v>3</v>
      </c>
      <c r="I10" s="214">
        <v>25</v>
      </c>
      <c r="J10" s="214">
        <v>7</v>
      </c>
      <c r="K10" s="214">
        <v>6</v>
      </c>
      <c r="L10" s="214">
        <v>17</v>
      </c>
      <c r="M10" s="214">
        <v>7</v>
      </c>
      <c r="N10" s="214">
        <v>4</v>
      </c>
      <c r="O10" s="214">
        <v>20</v>
      </c>
      <c r="P10" s="214" t="s">
        <v>188</v>
      </c>
      <c r="Q10" s="214" t="s">
        <v>188</v>
      </c>
      <c r="R10" s="214">
        <v>1</v>
      </c>
      <c r="S10" s="214">
        <v>5</v>
      </c>
      <c r="T10" s="214">
        <v>3</v>
      </c>
      <c r="U10" s="214">
        <v>60</v>
      </c>
      <c r="V10" s="214">
        <v>45</v>
      </c>
      <c r="W10" s="214">
        <v>4</v>
      </c>
      <c r="X10" s="214">
        <v>29</v>
      </c>
      <c r="Y10" s="214">
        <v>5</v>
      </c>
      <c r="Z10" s="214">
        <v>1</v>
      </c>
      <c r="AA10" s="214">
        <v>6</v>
      </c>
      <c r="AB10" s="214">
        <v>5</v>
      </c>
      <c r="AC10" s="214">
        <v>2</v>
      </c>
      <c r="AD10" s="214">
        <v>21</v>
      </c>
      <c r="AE10" s="214">
        <v>8</v>
      </c>
    </row>
    <row r="11" spans="2:31">
      <c r="B11" s="357"/>
      <c r="C11" s="380">
        <v>11</v>
      </c>
      <c r="D11" s="86">
        <v>1999</v>
      </c>
      <c r="E11" s="214">
        <v>407</v>
      </c>
      <c r="F11" s="214">
        <v>1</v>
      </c>
      <c r="G11" s="214">
        <v>95</v>
      </c>
      <c r="H11" s="214">
        <v>5</v>
      </c>
      <c r="I11" s="214">
        <v>14</v>
      </c>
      <c r="J11" s="214">
        <v>10</v>
      </c>
      <c r="K11" s="214">
        <v>4</v>
      </c>
      <c r="L11" s="214">
        <v>7</v>
      </c>
      <c r="M11" s="214">
        <v>6</v>
      </c>
      <c r="N11" s="214">
        <v>15</v>
      </c>
      <c r="O11" s="214">
        <v>22</v>
      </c>
      <c r="P11" s="214">
        <v>4</v>
      </c>
      <c r="Q11" s="214">
        <v>5</v>
      </c>
      <c r="R11" s="214">
        <v>3</v>
      </c>
      <c r="S11" s="214">
        <v>6</v>
      </c>
      <c r="T11" s="214">
        <v>1</v>
      </c>
      <c r="U11" s="214">
        <v>70</v>
      </c>
      <c r="V11" s="214">
        <v>72</v>
      </c>
      <c r="W11" s="214">
        <v>4</v>
      </c>
      <c r="X11" s="214">
        <v>33</v>
      </c>
      <c r="Y11" s="214">
        <v>4</v>
      </c>
      <c r="Z11" s="214">
        <v>3</v>
      </c>
      <c r="AA11" s="214">
        <v>5</v>
      </c>
      <c r="AB11" s="214">
        <v>5</v>
      </c>
      <c r="AC11" s="214">
        <v>5</v>
      </c>
      <c r="AD11" s="214">
        <v>20</v>
      </c>
      <c r="AE11" s="214">
        <v>10</v>
      </c>
    </row>
    <row r="12" spans="2:31">
      <c r="B12" s="357"/>
      <c r="C12" s="380">
        <v>12</v>
      </c>
      <c r="D12" s="86">
        <v>2000</v>
      </c>
      <c r="E12" s="214">
        <v>345</v>
      </c>
      <c r="F12" s="214">
        <v>1</v>
      </c>
      <c r="G12" s="214">
        <v>84</v>
      </c>
      <c r="H12" s="214">
        <v>4</v>
      </c>
      <c r="I12" s="214">
        <v>21</v>
      </c>
      <c r="J12" s="214">
        <v>9</v>
      </c>
      <c r="K12" s="214">
        <v>1</v>
      </c>
      <c r="L12" s="214">
        <v>8</v>
      </c>
      <c r="M12" s="214">
        <v>7</v>
      </c>
      <c r="N12" s="214">
        <v>7</v>
      </c>
      <c r="O12" s="214">
        <v>22</v>
      </c>
      <c r="P12" s="214">
        <v>3</v>
      </c>
      <c r="Q12" s="214" t="s">
        <v>188</v>
      </c>
      <c r="R12" s="214">
        <v>2</v>
      </c>
      <c r="S12" s="214">
        <v>4</v>
      </c>
      <c r="T12" s="214">
        <v>1</v>
      </c>
      <c r="U12" s="214">
        <v>47</v>
      </c>
      <c r="V12" s="214">
        <v>47</v>
      </c>
      <c r="W12" s="214">
        <v>1</v>
      </c>
      <c r="X12" s="214">
        <v>24</v>
      </c>
      <c r="Y12" s="214">
        <v>7</v>
      </c>
      <c r="Z12" s="214">
        <v>4</v>
      </c>
      <c r="AA12" s="214">
        <v>1</v>
      </c>
      <c r="AB12" s="214">
        <v>4</v>
      </c>
      <c r="AC12" s="214">
        <v>8</v>
      </c>
      <c r="AD12" s="214">
        <v>21</v>
      </c>
      <c r="AE12" s="214">
        <v>10</v>
      </c>
    </row>
    <row r="13" spans="2:31">
      <c r="B13" s="357"/>
      <c r="C13" s="380">
        <v>13</v>
      </c>
      <c r="D13" s="86">
        <v>2001</v>
      </c>
      <c r="E13" s="214">
        <v>297</v>
      </c>
      <c r="F13" s="214">
        <v>1</v>
      </c>
      <c r="G13" s="214">
        <v>75</v>
      </c>
      <c r="H13" s="214" t="s">
        <v>188</v>
      </c>
      <c r="I13" s="214">
        <v>19</v>
      </c>
      <c r="J13" s="214">
        <v>8</v>
      </c>
      <c r="K13" s="214">
        <v>7</v>
      </c>
      <c r="L13" s="214">
        <v>5</v>
      </c>
      <c r="M13" s="214">
        <v>6</v>
      </c>
      <c r="N13" s="214">
        <v>6</v>
      </c>
      <c r="O13" s="214">
        <v>17</v>
      </c>
      <c r="P13" s="214">
        <v>4</v>
      </c>
      <c r="Q13" s="214" t="s">
        <v>188</v>
      </c>
      <c r="R13" s="214">
        <v>3</v>
      </c>
      <c r="S13" s="214" t="s">
        <v>188</v>
      </c>
      <c r="T13" s="214">
        <v>4</v>
      </c>
      <c r="U13" s="214">
        <v>57</v>
      </c>
      <c r="V13" s="214">
        <v>68</v>
      </c>
      <c r="W13" s="214">
        <v>1</v>
      </c>
      <c r="X13" s="214">
        <v>26</v>
      </c>
      <c r="Y13" s="214">
        <v>12</v>
      </c>
      <c r="Z13" s="214">
        <v>2</v>
      </c>
      <c r="AA13" s="214">
        <v>6</v>
      </c>
      <c r="AB13" s="214">
        <v>7</v>
      </c>
      <c r="AC13" s="214">
        <v>6</v>
      </c>
      <c r="AD13" s="214">
        <v>25</v>
      </c>
      <c r="AE13" s="214">
        <v>7</v>
      </c>
    </row>
    <row r="14" spans="2:31">
      <c r="B14" s="357"/>
      <c r="C14" s="380">
        <v>14</v>
      </c>
      <c r="D14" s="86">
        <v>2002</v>
      </c>
      <c r="E14" s="214">
        <v>290</v>
      </c>
      <c r="F14" s="214">
        <v>1</v>
      </c>
      <c r="G14" s="214">
        <v>81</v>
      </c>
      <c r="H14" s="214">
        <v>1</v>
      </c>
      <c r="I14" s="214">
        <v>22</v>
      </c>
      <c r="J14" s="214">
        <v>7</v>
      </c>
      <c r="K14" s="214">
        <v>3</v>
      </c>
      <c r="L14" s="214">
        <v>12</v>
      </c>
      <c r="M14" s="214">
        <v>5</v>
      </c>
      <c r="N14" s="214">
        <v>9</v>
      </c>
      <c r="O14" s="214">
        <v>15</v>
      </c>
      <c r="P14" s="214">
        <v>2</v>
      </c>
      <c r="Q14" s="214">
        <v>2</v>
      </c>
      <c r="R14" s="214">
        <v>3</v>
      </c>
      <c r="S14" s="214">
        <v>6</v>
      </c>
      <c r="T14" s="214">
        <v>3</v>
      </c>
      <c r="U14" s="214">
        <v>53</v>
      </c>
      <c r="V14" s="214">
        <v>50</v>
      </c>
      <c r="W14" s="214">
        <v>3</v>
      </c>
      <c r="X14" s="214">
        <v>35</v>
      </c>
      <c r="Y14" s="214">
        <v>16</v>
      </c>
      <c r="Z14" s="214">
        <v>3</v>
      </c>
      <c r="AA14" s="214">
        <v>5</v>
      </c>
      <c r="AB14" s="214">
        <v>9</v>
      </c>
      <c r="AC14" s="214">
        <v>3</v>
      </c>
      <c r="AD14" s="214">
        <v>15</v>
      </c>
      <c r="AE14" s="214">
        <v>7</v>
      </c>
    </row>
    <row r="15" spans="2:31">
      <c r="B15" s="357"/>
      <c r="C15" s="380">
        <v>15</v>
      </c>
      <c r="D15" s="86">
        <v>2003</v>
      </c>
      <c r="E15" s="214">
        <v>392</v>
      </c>
      <c r="F15" s="214">
        <v>1</v>
      </c>
      <c r="G15" s="214">
        <v>92</v>
      </c>
      <c r="H15" s="214">
        <v>5</v>
      </c>
      <c r="I15" s="214">
        <v>15</v>
      </c>
      <c r="J15" s="214">
        <v>5</v>
      </c>
      <c r="K15" s="214">
        <v>3</v>
      </c>
      <c r="L15" s="214">
        <v>17</v>
      </c>
      <c r="M15" s="214">
        <v>4</v>
      </c>
      <c r="N15" s="214">
        <v>15</v>
      </c>
      <c r="O15" s="214">
        <v>21</v>
      </c>
      <c r="P15" s="214">
        <v>1</v>
      </c>
      <c r="Q15" s="214">
        <v>2</v>
      </c>
      <c r="R15" s="214">
        <v>4</v>
      </c>
      <c r="S15" s="214">
        <v>3</v>
      </c>
      <c r="T15" s="214">
        <v>4</v>
      </c>
      <c r="U15" s="214">
        <v>65</v>
      </c>
      <c r="V15" s="214">
        <v>51</v>
      </c>
      <c r="W15" s="214">
        <v>5</v>
      </c>
      <c r="X15" s="214">
        <v>42</v>
      </c>
      <c r="Y15" s="214">
        <v>5</v>
      </c>
      <c r="Z15" s="214">
        <v>1</v>
      </c>
      <c r="AA15" s="214">
        <v>3</v>
      </c>
      <c r="AB15" s="214">
        <v>9</v>
      </c>
      <c r="AC15" s="214">
        <v>5</v>
      </c>
      <c r="AD15" s="214">
        <v>17</v>
      </c>
      <c r="AE15" s="214">
        <v>9</v>
      </c>
    </row>
    <row r="16" spans="2:31">
      <c r="B16" s="357"/>
      <c r="C16" s="380">
        <v>16</v>
      </c>
      <c r="D16" s="86">
        <v>2004</v>
      </c>
      <c r="E16" s="214">
        <v>391</v>
      </c>
      <c r="F16" s="214" t="s">
        <v>188</v>
      </c>
      <c r="G16" s="214">
        <v>83</v>
      </c>
      <c r="H16" s="214">
        <v>4</v>
      </c>
      <c r="I16" s="214">
        <v>16</v>
      </c>
      <c r="J16" s="214">
        <v>10</v>
      </c>
      <c r="K16" s="214">
        <v>3</v>
      </c>
      <c r="L16" s="214">
        <v>13</v>
      </c>
      <c r="M16" s="214">
        <v>5</v>
      </c>
      <c r="N16" s="214">
        <v>9</v>
      </c>
      <c r="O16" s="214">
        <v>17</v>
      </c>
      <c r="P16" s="214">
        <v>1</v>
      </c>
      <c r="Q16" s="214" t="s">
        <v>188</v>
      </c>
      <c r="R16" s="214">
        <v>5</v>
      </c>
      <c r="S16" s="214">
        <v>1</v>
      </c>
      <c r="T16" s="214">
        <v>2</v>
      </c>
      <c r="U16" s="214">
        <v>65</v>
      </c>
      <c r="V16" s="214">
        <v>59</v>
      </c>
      <c r="W16" s="214">
        <v>3</v>
      </c>
      <c r="X16" s="214">
        <v>44</v>
      </c>
      <c r="Y16" s="214">
        <v>6</v>
      </c>
      <c r="Z16" s="214">
        <v>3</v>
      </c>
      <c r="AA16" s="214">
        <v>5</v>
      </c>
      <c r="AB16" s="214">
        <v>14</v>
      </c>
      <c r="AC16" s="214">
        <v>6</v>
      </c>
      <c r="AD16" s="214">
        <v>10</v>
      </c>
      <c r="AE16" s="214">
        <v>17</v>
      </c>
    </row>
    <row r="17" spans="2:31">
      <c r="B17" s="357"/>
      <c r="C17" s="380">
        <v>17</v>
      </c>
      <c r="D17" s="86">
        <v>2005</v>
      </c>
      <c r="E17" s="214">
        <v>394</v>
      </c>
      <c r="F17" s="214">
        <v>1</v>
      </c>
      <c r="G17" s="214">
        <v>94</v>
      </c>
      <c r="H17" s="214">
        <v>4</v>
      </c>
      <c r="I17" s="214">
        <v>18</v>
      </c>
      <c r="J17" s="214">
        <v>11</v>
      </c>
      <c r="K17" s="214">
        <v>2</v>
      </c>
      <c r="L17" s="214">
        <v>19</v>
      </c>
      <c r="M17" s="214">
        <v>2</v>
      </c>
      <c r="N17" s="214">
        <v>8</v>
      </c>
      <c r="O17" s="214">
        <v>23</v>
      </c>
      <c r="P17" s="214">
        <v>2</v>
      </c>
      <c r="Q17" s="214">
        <v>1</v>
      </c>
      <c r="R17" s="214">
        <v>4</v>
      </c>
      <c r="S17" s="214">
        <v>4</v>
      </c>
      <c r="T17" s="214">
        <v>5</v>
      </c>
      <c r="U17" s="214">
        <v>62</v>
      </c>
      <c r="V17" s="214">
        <v>52</v>
      </c>
      <c r="W17" s="214">
        <v>6</v>
      </c>
      <c r="X17" s="214">
        <v>30</v>
      </c>
      <c r="Y17" s="214">
        <v>6</v>
      </c>
      <c r="Z17" s="214" t="s">
        <v>188</v>
      </c>
      <c r="AA17" s="214">
        <v>6</v>
      </c>
      <c r="AB17" s="214">
        <v>9</v>
      </c>
      <c r="AC17" s="214">
        <v>6</v>
      </c>
      <c r="AD17" s="214">
        <v>14</v>
      </c>
      <c r="AE17" s="214">
        <v>9</v>
      </c>
    </row>
    <row r="18" spans="2:31">
      <c r="B18" s="357"/>
      <c r="C18" s="380">
        <v>18</v>
      </c>
      <c r="D18" s="86">
        <v>2006</v>
      </c>
      <c r="E18" s="214">
        <v>398</v>
      </c>
      <c r="F18" s="214">
        <v>2</v>
      </c>
      <c r="G18" s="214">
        <v>78</v>
      </c>
      <c r="H18" s="214">
        <v>8</v>
      </c>
      <c r="I18" s="214">
        <v>12</v>
      </c>
      <c r="J18" s="214">
        <v>10</v>
      </c>
      <c r="K18" s="214">
        <v>1</v>
      </c>
      <c r="L18" s="214">
        <v>6</v>
      </c>
      <c r="M18" s="214">
        <v>6</v>
      </c>
      <c r="N18" s="214">
        <v>3</v>
      </c>
      <c r="O18" s="214">
        <v>30</v>
      </c>
      <c r="P18" s="214">
        <v>1</v>
      </c>
      <c r="Q18" s="214">
        <v>1</v>
      </c>
      <c r="R18" s="214" t="s">
        <v>188</v>
      </c>
      <c r="S18" s="214">
        <v>4</v>
      </c>
      <c r="T18" s="214">
        <v>2</v>
      </c>
      <c r="U18" s="214">
        <v>63</v>
      </c>
      <c r="V18" s="214">
        <v>49</v>
      </c>
      <c r="W18" s="214">
        <v>1</v>
      </c>
      <c r="X18" s="214">
        <v>42</v>
      </c>
      <c r="Y18" s="214">
        <v>4</v>
      </c>
      <c r="Z18" s="214">
        <v>2</v>
      </c>
      <c r="AA18" s="214">
        <v>9</v>
      </c>
      <c r="AB18" s="214">
        <v>11</v>
      </c>
      <c r="AC18" s="214">
        <v>4</v>
      </c>
      <c r="AD18" s="214">
        <v>18</v>
      </c>
      <c r="AE18" s="214">
        <v>13</v>
      </c>
    </row>
    <row r="19" spans="2:31">
      <c r="B19" s="357"/>
      <c r="C19" s="380">
        <v>19</v>
      </c>
      <c r="D19" s="86">
        <v>2007</v>
      </c>
      <c r="E19" s="214">
        <v>409</v>
      </c>
      <c r="F19" s="214">
        <v>1</v>
      </c>
      <c r="G19" s="214">
        <v>95</v>
      </c>
      <c r="H19" s="214">
        <v>8</v>
      </c>
      <c r="I19" s="214">
        <v>19</v>
      </c>
      <c r="J19" s="214">
        <v>8</v>
      </c>
      <c r="K19" s="214">
        <v>5</v>
      </c>
      <c r="L19" s="214">
        <v>13</v>
      </c>
      <c r="M19" s="214">
        <v>2</v>
      </c>
      <c r="N19" s="214">
        <v>14</v>
      </c>
      <c r="O19" s="214">
        <v>22</v>
      </c>
      <c r="P19" s="214">
        <v>3</v>
      </c>
      <c r="Q19" s="214" t="s">
        <v>188</v>
      </c>
      <c r="R19" s="214">
        <v>1</v>
      </c>
      <c r="S19" s="214">
        <v>4</v>
      </c>
      <c r="T19" s="214">
        <v>4</v>
      </c>
      <c r="U19" s="214">
        <v>67</v>
      </c>
      <c r="V19" s="214">
        <v>52</v>
      </c>
      <c r="W19" s="214">
        <v>6</v>
      </c>
      <c r="X19" s="214">
        <v>31</v>
      </c>
      <c r="Y19" s="214">
        <v>2</v>
      </c>
      <c r="Z19" s="214">
        <v>1</v>
      </c>
      <c r="AA19" s="214">
        <v>4</v>
      </c>
      <c r="AB19" s="214">
        <v>10</v>
      </c>
      <c r="AC19" s="214">
        <v>6</v>
      </c>
      <c r="AD19" s="214">
        <v>14</v>
      </c>
      <c r="AE19" s="214">
        <v>8</v>
      </c>
    </row>
    <row r="20" spans="2:31">
      <c r="B20" s="378"/>
      <c r="C20" s="380">
        <v>20</v>
      </c>
      <c r="D20" s="86">
        <v>2008</v>
      </c>
      <c r="E20" s="214">
        <v>437</v>
      </c>
      <c r="F20" s="214">
        <v>1</v>
      </c>
      <c r="G20" s="214">
        <v>104</v>
      </c>
      <c r="H20" s="214">
        <v>3</v>
      </c>
      <c r="I20" s="214">
        <v>13</v>
      </c>
      <c r="J20" s="214">
        <v>11</v>
      </c>
      <c r="K20" s="214">
        <v>7</v>
      </c>
      <c r="L20" s="214">
        <v>10</v>
      </c>
      <c r="M20" s="214">
        <v>6</v>
      </c>
      <c r="N20" s="214">
        <v>14</v>
      </c>
      <c r="O20" s="214">
        <v>35</v>
      </c>
      <c r="P20" s="214">
        <v>1</v>
      </c>
      <c r="Q20" s="214">
        <v>2</v>
      </c>
      <c r="R20" s="214">
        <v>2</v>
      </c>
      <c r="S20" s="214">
        <v>3</v>
      </c>
      <c r="T20" s="214">
        <v>3</v>
      </c>
      <c r="U20" s="214">
        <v>71</v>
      </c>
      <c r="V20" s="214">
        <v>47</v>
      </c>
      <c r="W20" s="214">
        <v>2</v>
      </c>
      <c r="X20" s="214">
        <v>44</v>
      </c>
      <c r="Y20" s="214">
        <v>3</v>
      </c>
      <c r="Z20" s="214" t="s">
        <v>188</v>
      </c>
      <c r="AA20" s="214">
        <v>5</v>
      </c>
      <c r="AB20" s="214">
        <v>15</v>
      </c>
      <c r="AC20" s="214">
        <v>10</v>
      </c>
      <c r="AD20" s="214">
        <v>20</v>
      </c>
      <c r="AE20" s="214">
        <v>6</v>
      </c>
    </row>
    <row r="21" spans="2:31">
      <c r="B21" s="378"/>
      <c r="C21" s="380">
        <v>21</v>
      </c>
      <c r="D21" s="86">
        <v>2009</v>
      </c>
      <c r="E21" s="214">
        <v>429</v>
      </c>
      <c r="F21" s="214">
        <v>1</v>
      </c>
      <c r="G21" s="214">
        <v>85</v>
      </c>
      <c r="H21" s="214">
        <v>4</v>
      </c>
      <c r="I21" s="214">
        <v>18</v>
      </c>
      <c r="J21" s="214">
        <v>6</v>
      </c>
      <c r="K21" s="214">
        <v>6</v>
      </c>
      <c r="L21" s="214">
        <v>15</v>
      </c>
      <c r="M21" s="214">
        <v>8</v>
      </c>
      <c r="N21" s="214">
        <v>6</v>
      </c>
      <c r="O21" s="214">
        <v>19</v>
      </c>
      <c r="P21" s="214">
        <v>1</v>
      </c>
      <c r="Q21" s="214" t="s">
        <v>188</v>
      </c>
      <c r="R21" s="214">
        <v>2</v>
      </c>
      <c r="S21" s="214">
        <v>8</v>
      </c>
      <c r="T21" s="214">
        <v>2</v>
      </c>
      <c r="U21" s="214">
        <v>78</v>
      </c>
      <c r="V21" s="214">
        <v>50</v>
      </c>
      <c r="W21" s="214">
        <v>6</v>
      </c>
      <c r="X21" s="214">
        <v>31</v>
      </c>
      <c r="Y21" s="214">
        <v>1</v>
      </c>
      <c r="Z21" s="214">
        <v>2</v>
      </c>
      <c r="AA21" s="214">
        <v>6</v>
      </c>
      <c r="AB21" s="214">
        <v>12</v>
      </c>
      <c r="AC21" s="214">
        <v>9</v>
      </c>
      <c r="AD21" s="214">
        <v>22</v>
      </c>
      <c r="AE21" s="214">
        <v>12</v>
      </c>
    </row>
    <row r="22" spans="2:31">
      <c r="B22" s="378"/>
      <c r="C22" s="380">
        <v>22</v>
      </c>
      <c r="D22" s="86">
        <v>2010</v>
      </c>
      <c r="E22" s="214">
        <v>439</v>
      </c>
      <c r="F22" s="214" t="s">
        <v>188</v>
      </c>
      <c r="G22" s="214">
        <f t="shared" ref="G22:G35" si="0">+SUM(H22:R22)</f>
        <v>100</v>
      </c>
      <c r="H22" s="214">
        <v>3</v>
      </c>
      <c r="I22" s="214">
        <v>24</v>
      </c>
      <c r="J22" s="214">
        <v>7</v>
      </c>
      <c r="K22" s="214">
        <v>3</v>
      </c>
      <c r="L22" s="214">
        <v>15</v>
      </c>
      <c r="M22" s="214">
        <v>4</v>
      </c>
      <c r="N22" s="214">
        <v>16</v>
      </c>
      <c r="O22" s="214">
        <v>19</v>
      </c>
      <c r="P22" s="214">
        <v>5</v>
      </c>
      <c r="Q22" s="214" t="s">
        <v>188</v>
      </c>
      <c r="R22" s="214">
        <v>4</v>
      </c>
      <c r="S22" s="214">
        <v>4</v>
      </c>
      <c r="T22" s="214">
        <v>5</v>
      </c>
      <c r="U22" s="214">
        <v>66</v>
      </c>
      <c r="V22" s="214">
        <v>57</v>
      </c>
      <c r="W22" s="214">
        <v>6</v>
      </c>
      <c r="X22" s="214">
        <v>43</v>
      </c>
      <c r="Y22" s="214">
        <v>9</v>
      </c>
      <c r="Z22" s="214">
        <v>1</v>
      </c>
      <c r="AA22" s="214">
        <v>9</v>
      </c>
      <c r="AB22" s="214">
        <v>8</v>
      </c>
      <c r="AC22" s="214">
        <v>6</v>
      </c>
      <c r="AD22" s="214">
        <v>11</v>
      </c>
      <c r="AE22" s="214">
        <v>9</v>
      </c>
    </row>
    <row r="23" spans="2:31">
      <c r="B23" s="378"/>
      <c r="C23" s="380">
        <v>23</v>
      </c>
      <c r="D23" s="86">
        <v>2011</v>
      </c>
      <c r="E23" s="214">
        <v>414</v>
      </c>
      <c r="F23" s="214" t="s">
        <v>188</v>
      </c>
      <c r="G23" s="214">
        <f t="shared" si="0"/>
        <v>73</v>
      </c>
      <c r="H23" s="214">
        <v>3</v>
      </c>
      <c r="I23" s="214">
        <v>17</v>
      </c>
      <c r="J23" s="214">
        <v>6</v>
      </c>
      <c r="K23" s="214">
        <v>4</v>
      </c>
      <c r="L23" s="214">
        <v>5</v>
      </c>
      <c r="M23" s="214">
        <v>2</v>
      </c>
      <c r="N23" s="214">
        <v>11</v>
      </c>
      <c r="O23" s="214">
        <v>23</v>
      </c>
      <c r="P23" s="214">
        <v>1</v>
      </c>
      <c r="Q23" s="214" t="s">
        <v>188</v>
      </c>
      <c r="R23" s="214">
        <v>1</v>
      </c>
      <c r="S23" s="214">
        <v>7</v>
      </c>
      <c r="T23" s="214">
        <v>2</v>
      </c>
      <c r="U23" s="214">
        <v>74</v>
      </c>
      <c r="V23" s="214">
        <v>55</v>
      </c>
      <c r="W23" s="214">
        <v>4</v>
      </c>
      <c r="X23" s="214">
        <v>39</v>
      </c>
      <c r="Y23" s="214">
        <v>7</v>
      </c>
      <c r="Z23" s="214">
        <v>1</v>
      </c>
      <c r="AA23" s="214">
        <v>2</v>
      </c>
      <c r="AB23" s="214">
        <v>9</v>
      </c>
      <c r="AC23" s="214">
        <v>9</v>
      </c>
      <c r="AD23" s="214">
        <v>13</v>
      </c>
      <c r="AE23" s="214">
        <v>2</v>
      </c>
    </row>
    <row r="24" spans="2:31">
      <c r="B24" s="378"/>
      <c r="C24" s="380">
        <v>24</v>
      </c>
      <c r="D24" s="86">
        <v>2012</v>
      </c>
      <c r="E24" s="214">
        <v>448</v>
      </c>
      <c r="F24" s="214">
        <v>1</v>
      </c>
      <c r="G24" s="214">
        <f t="shared" si="0"/>
        <v>84</v>
      </c>
      <c r="H24" s="214">
        <v>5</v>
      </c>
      <c r="I24" s="214">
        <v>21</v>
      </c>
      <c r="J24" s="214">
        <v>12</v>
      </c>
      <c r="K24" s="214">
        <v>2</v>
      </c>
      <c r="L24" s="214">
        <v>4</v>
      </c>
      <c r="M24" s="214">
        <v>7</v>
      </c>
      <c r="N24" s="214">
        <v>3</v>
      </c>
      <c r="O24" s="214">
        <v>23</v>
      </c>
      <c r="P24" s="214">
        <v>1</v>
      </c>
      <c r="Q24" s="214">
        <v>1</v>
      </c>
      <c r="R24" s="214">
        <v>5</v>
      </c>
      <c r="S24" s="214">
        <v>5</v>
      </c>
      <c r="T24" s="214">
        <v>2</v>
      </c>
      <c r="U24" s="214">
        <v>81</v>
      </c>
      <c r="V24" s="214">
        <v>50</v>
      </c>
      <c r="W24" s="214">
        <v>5</v>
      </c>
      <c r="X24" s="214">
        <v>42</v>
      </c>
      <c r="Y24" s="214">
        <v>2</v>
      </c>
      <c r="Z24" s="214" t="s">
        <v>188</v>
      </c>
      <c r="AA24" s="214">
        <v>5</v>
      </c>
      <c r="AB24" s="214">
        <v>11</v>
      </c>
      <c r="AC24" s="214">
        <v>10</v>
      </c>
      <c r="AD24" s="214">
        <v>17</v>
      </c>
      <c r="AE24" s="214">
        <v>9</v>
      </c>
    </row>
    <row r="25" spans="2:31">
      <c r="B25" s="378"/>
      <c r="C25" s="380">
        <v>25</v>
      </c>
      <c r="D25" s="86">
        <v>2013</v>
      </c>
      <c r="E25" s="214">
        <v>404</v>
      </c>
      <c r="F25" s="214" t="s">
        <v>188</v>
      </c>
      <c r="G25" s="214">
        <f t="shared" si="0"/>
        <v>89</v>
      </c>
      <c r="H25" s="214">
        <v>6</v>
      </c>
      <c r="I25" s="214">
        <v>16</v>
      </c>
      <c r="J25" s="214">
        <v>9</v>
      </c>
      <c r="K25" s="214">
        <v>2</v>
      </c>
      <c r="L25" s="214">
        <v>7</v>
      </c>
      <c r="M25" s="214">
        <v>16</v>
      </c>
      <c r="N25" s="214">
        <v>8</v>
      </c>
      <c r="O25" s="214">
        <v>23</v>
      </c>
      <c r="P25" s="214">
        <v>1</v>
      </c>
      <c r="Q25" s="214">
        <v>1</v>
      </c>
      <c r="R25" s="214" t="s">
        <v>188</v>
      </c>
      <c r="S25" s="214">
        <v>3</v>
      </c>
      <c r="T25" s="214">
        <v>1</v>
      </c>
      <c r="U25" s="214">
        <v>53</v>
      </c>
      <c r="V25" s="214">
        <v>48</v>
      </c>
      <c r="W25" s="214">
        <v>5</v>
      </c>
      <c r="X25" s="214">
        <v>49</v>
      </c>
      <c r="Y25" s="214">
        <v>6</v>
      </c>
      <c r="Z25" s="214">
        <v>1</v>
      </c>
      <c r="AA25" s="214">
        <v>4</v>
      </c>
      <c r="AB25" s="214">
        <v>7</v>
      </c>
      <c r="AC25" s="214">
        <v>10</v>
      </c>
      <c r="AD25" s="214">
        <v>9</v>
      </c>
      <c r="AE25" s="214">
        <v>7</v>
      </c>
    </row>
    <row r="26" spans="2:31">
      <c r="B26" s="378"/>
      <c r="C26" s="380">
        <v>26</v>
      </c>
      <c r="D26" s="86">
        <v>2014</v>
      </c>
      <c r="E26" s="214">
        <v>390</v>
      </c>
      <c r="F26" s="214" t="s">
        <v>188</v>
      </c>
      <c r="G26" s="214">
        <f t="shared" si="0"/>
        <v>79</v>
      </c>
      <c r="H26" s="214">
        <v>3</v>
      </c>
      <c r="I26" s="214">
        <v>13</v>
      </c>
      <c r="J26" s="214">
        <v>13</v>
      </c>
      <c r="K26" s="214">
        <v>2</v>
      </c>
      <c r="L26" s="214">
        <v>7</v>
      </c>
      <c r="M26" s="214">
        <v>9</v>
      </c>
      <c r="N26" s="214">
        <v>9</v>
      </c>
      <c r="O26" s="214">
        <v>19</v>
      </c>
      <c r="P26" s="214">
        <v>4</v>
      </c>
      <c r="Q26" s="214" t="s">
        <v>188</v>
      </c>
      <c r="R26" s="214" t="s">
        <v>188</v>
      </c>
      <c r="S26" s="214">
        <v>7</v>
      </c>
      <c r="T26" s="214" t="s">
        <v>188</v>
      </c>
      <c r="U26" s="214">
        <v>57</v>
      </c>
      <c r="V26" s="214">
        <v>47</v>
      </c>
      <c r="W26" s="214">
        <v>2</v>
      </c>
      <c r="X26" s="214">
        <v>29</v>
      </c>
      <c r="Y26" s="214">
        <v>9</v>
      </c>
      <c r="Z26" s="214" t="s">
        <v>188</v>
      </c>
      <c r="AA26" s="214">
        <v>5</v>
      </c>
      <c r="AB26" s="214">
        <v>12</v>
      </c>
      <c r="AC26" s="214">
        <v>7</v>
      </c>
      <c r="AD26" s="214">
        <v>14</v>
      </c>
      <c r="AE26" s="214">
        <v>4</v>
      </c>
    </row>
    <row r="27" spans="2:31">
      <c r="B27" s="378"/>
      <c r="C27" s="380">
        <v>27</v>
      </c>
      <c r="D27" s="86">
        <v>2015</v>
      </c>
      <c r="E27" s="214">
        <v>423</v>
      </c>
      <c r="F27" s="214" t="s">
        <v>188</v>
      </c>
      <c r="G27" s="214">
        <f t="shared" si="0"/>
        <v>80</v>
      </c>
      <c r="H27" s="214">
        <v>6</v>
      </c>
      <c r="I27" s="214">
        <v>10</v>
      </c>
      <c r="J27" s="214">
        <v>15</v>
      </c>
      <c r="K27" s="214">
        <v>5</v>
      </c>
      <c r="L27" s="214">
        <v>7</v>
      </c>
      <c r="M27" s="214">
        <v>6</v>
      </c>
      <c r="N27" s="214">
        <v>8</v>
      </c>
      <c r="O27" s="214">
        <v>17</v>
      </c>
      <c r="P27" s="214">
        <v>5</v>
      </c>
      <c r="Q27" s="214">
        <v>1</v>
      </c>
      <c r="R27" s="214" t="s">
        <v>188</v>
      </c>
      <c r="S27" s="214">
        <v>8</v>
      </c>
      <c r="T27" s="214">
        <v>3</v>
      </c>
      <c r="U27" s="214">
        <v>57</v>
      </c>
      <c r="V27" s="214">
        <v>53</v>
      </c>
      <c r="W27" s="214">
        <v>5</v>
      </c>
      <c r="X27" s="214">
        <v>36</v>
      </c>
      <c r="Y27" s="214">
        <v>5</v>
      </c>
      <c r="Z27" s="214">
        <v>1</v>
      </c>
      <c r="AA27" s="214">
        <v>5</v>
      </c>
      <c r="AB27" s="214">
        <v>10</v>
      </c>
      <c r="AC27" s="214">
        <v>14</v>
      </c>
      <c r="AD27" s="214">
        <v>11</v>
      </c>
      <c r="AE27" s="214">
        <v>6</v>
      </c>
    </row>
    <row r="28" spans="2:31">
      <c r="B28" s="378"/>
      <c r="C28" s="380">
        <v>28</v>
      </c>
      <c r="D28" s="86">
        <v>2016</v>
      </c>
      <c r="E28" s="214">
        <v>419</v>
      </c>
      <c r="F28" s="214" t="s">
        <v>188</v>
      </c>
      <c r="G28" s="214">
        <f t="shared" si="0"/>
        <v>84</v>
      </c>
      <c r="H28" s="214">
        <v>4</v>
      </c>
      <c r="I28" s="214">
        <v>6</v>
      </c>
      <c r="J28" s="214">
        <v>12</v>
      </c>
      <c r="K28" s="214">
        <v>7</v>
      </c>
      <c r="L28" s="214">
        <v>13</v>
      </c>
      <c r="M28" s="214">
        <v>8</v>
      </c>
      <c r="N28" s="214">
        <v>9</v>
      </c>
      <c r="O28" s="214">
        <v>20</v>
      </c>
      <c r="P28" s="214">
        <v>3</v>
      </c>
      <c r="Q28" s="214">
        <v>1</v>
      </c>
      <c r="R28" s="214">
        <v>1</v>
      </c>
      <c r="S28" s="214">
        <v>4</v>
      </c>
      <c r="T28" s="214">
        <v>4</v>
      </c>
      <c r="U28" s="214">
        <v>66</v>
      </c>
      <c r="V28" s="214">
        <v>58</v>
      </c>
      <c r="W28" s="214">
        <v>2</v>
      </c>
      <c r="X28" s="214">
        <v>29</v>
      </c>
      <c r="Y28" s="214">
        <v>6</v>
      </c>
      <c r="Z28" s="214" t="s">
        <v>412</v>
      </c>
      <c r="AA28" s="214">
        <v>6</v>
      </c>
      <c r="AB28" s="214">
        <v>12</v>
      </c>
      <c r="AC28" s="214">
        <v>16</v>
      </c>
      <c r="AD28" s="214">
        <v>5</v>
      </c>
      <c r="AE28" s="214">
        <v>6</v>
      </c>
    </row>
    <row r="29" spans="2:31">
      <c r="B29" s="378"/>
      <c r="C29" s="380">
        <v>29</v>
      </c>
      <c r="D29" s="86">
        <v>2017</v>
      </c>
      <c r="E29" s="214">
        <v>389</v>
      </c>
      <c r="F29" s="214" t="s">
        <v>188</v>
      </c>
      <c r="G29" s="214">
        <f t="shared" si="0"/>
        <v>69</v>
      </c>
      <c r="H29" s="214">
        <v>6</v>
      </c>
      <c r="I29" s="214">
        <v>9</v>
      </c>
      <c r="J29" s="214">
        <v>11</v>
      </c>
      <c r="K29" s="214">
        <v>6</v>
      </c>
      <c r="L29" s="214">
        <v>6</v>
      </c>
      <c r="M29" s="214">
        <v>5</v>
      </c>
      <c r="N29" s="214">
        <v>8</v>
      </c>
      <c r="O29" s="214">
        <v>13</v>
      </c>
      <c r="P29" s="214">
        <v>3</v>
      </c>
      <c r="Q29" s="214" t="s">
        <v>188</v>
      </c>
      <c r="R29" s="214">
        <v>2</v>
      </c>
      <c r="S29" s="214">
        <v>5</v>
      </c>
      <c r="T29" s="214">
        <v>3</v>
      </c>
      <c r="U29" s="214">
        <v>72</v>
      </c>
      <c r="V29" s="214">
        <v>39</v>
      </c>
      <c r="W29" s="214">
        <v>4</v>
      </c>
      <c r="X29" s="214">
        <v>20</v>
      </c>
      <c r="Y29" s="214">
        <v>4</v>
      </c>
      <c r="Z29" s="214" t="s">
        <v>188</v>
      </c>
      <c r="AA29" s="214">
        <v>4</v>
      </c>
      <c r="AB29" s="214">
        <v>9</v>
      </c>
      <c r="AC29" s="214">
        <v>23</v>
      </c>
      <c r="AD29" s="214">
        <v>19</v>
      </c>
      <c r="AE29" s="214">
        <v>4</v>
      </c>
    </row>
    <row r="30" spans="2:31">
      <c r="B30" s="378"/>
      <c r="C30" s="380">
        <v>30</v>
      </c>
      <c r="D30" s="86">
        <v>2018</v>
      </c>
      <c r="E30" s="214">
        <v>406</v>
      </c>
      <c r="F30" s="214" t="s">
        <v>188</v>
      </c>
      <c r="G30" s="214">
        <f t="shared" si="0"/>
        <v>82</v>
      </c>
      <c r="H30" s="214">
        <v>1</v>
      </c>
      <c r="I30" s="214">
        <v>10</v>
      </c>
      <c r="J30" s="214">
        <v>9</v>
      </c>
      <c r="K30" s="214">
        <v>5</v>
      </c>
      <c r="L30" s="214">
        <v>11</v>
      </c>
      <c r="M30" s="214">
        <v>9</v>
      </c>
      <c r="N30" s="214">
        <v>17</v>
      </c>
      <c r="O30" s="214">
        <v>15</v>
      </c>
      <c r="P30" s="214" t="s">
        <v>188</v>
      </c>
      <c r="Q30" s="214">
        <v>1</v>
      </c>
      <c r="R30" s="214">
        <v>4</v>
      </c>
      <c r="S30" s="214">
        <v>3</v>
      </c>
      <c r="T30" s="214">
        <v>6</v>
      </c>
      <c r="U30" s="214">
        <v>72</v>
      </c>
      <c r="V30" s="214">
        <v>38</v>
      </c>
      <c r="W30" s="214">
        <v>1</v>
      </c>
      <c r="X30" s="214">
        <v>32</v>
      </c>
      <c r="Y30" s="214">
        <v>7</v>
      </c>
      <c r="Z30" s="214" t="s">
        <v>412</v>
      </c>
      <c r="AA30" s="214">
        <v>6</v>
      </c>
      <c r="AB30" s="214">
        <v>8</v>
      </c>
      <c r="AC30" s="214">
        <v>21</v>
      </c>
      <c r="AD30" s="214">
        <v>11</v>
      </c>
      <c r="AE30" s="214">
        <v>2</v>
      </c>
    </row>
    <row r="31" spans="2:31">
      <c r="B31" s="378" t="s">
        <v>86</v>
      </c>
      <c r="C31" s="380">
        <v>1</v>
      </c>
      <c r="D31" s="86">
        <v>2019</v>
      </c>
      <c r="E31" s="214">
        <v>406</v>
      </c>
      <c r="F31" s="214">
        <v>1</v>
      </c>
      <c r="G31" s="214">
        <f t="shared" si="0"/>
        <v>69</v>
      </c>
      <c r="H31" s="214">
        <v>3</v>
      </c>
      <c r="I31" s="214">
        <v>12</v>
      </c>
      <c r="J31" s="214">
        <v>7</v>
      </c>
      <c r="K31" s="214">
        <v>2</v>
      </c>
      <c r="L31" s="214">
        <v>8</v>
      </c>
      <c r="M31" s="214">
        <v>2</v>
      </c>
      <c r="N31" s="214">
        <v>6</v>
      </c>
      <c r="O31" s="214">
        <v>20</v>
      </c>
      <c r="P31" s="214">
        <v>3</v>
      </c>
      <c r="Q31" s="214">
        <v>1</v>
      </c>
      <c r="R31" s="214">
        <v>5</v>
      </c>
      <c r="S31" s="214">
        <v>2</v>
      </c>
      <c r="T31" s="214">
        <v>2</v>
      </c>
      <c r="U31" s="214">
        <v>63</v>
      </c>
      <c r="V31" s="214">
        <v>41</v>
      </c>
      <c r="W31" s="214">
        <v>3</v>
      </c>
      <c r="X31" s="214">
        <v>31</v>
      </c>
      <c r="Y31" s="214">
        <v>3</v>
      </c>
      <c r="Z31" s="214" t="s">
        <v>188</v>
      </c>
      <c r="AA31" s="214">
        <v>6</v>
      </c>
      <c r="AB31" s="214">
        <v>10</v>
      </c>
      <c r="AC31" s="214">
        <v>31</v>
      </c>
      <c r="AD31" s="214">
        <v>15</v>
      </c>
      <c r="AE31" s="214">
        <v>8</v>
      </c>
    </row>
    <row r="32" spans="2:31">
      <c r="B32" s="378"/>
      <c r="C32" s="380">
        <v>2</v>
      </c>
      <c r="D32" s="86">
        <v>2020</v>
      </c>
      <c r="E32" s="214">
        <v>422</v>
      </c>
      <c r="F32" s="214" t="s">
        <v>412</v>
      </c>
      <c r="G32" s="214">
        <f t="shared" si="0"/>
        <v>78</v>
      </c>
      <c r="H32" s="214">
        <v>4</v>
      </c>
      <c r="I32" s="214">
        <v>18</v>
      </c>
      <c r="J32" s="214">
        <v>7</v>
      </c>
      <c r="K32" s="214">
        <v>3</v>
      </c>
      <c r="L32" s="214">
        <v>13</v>
      </c>
      <c r="M32" s="214">
        <v>4</v>
      </c>
      <c r="N32" s="214">
        <v>9</v>
      </c>
      <c r="O32" s="214">
        <v>17</v>
      </c>
      <c r="P32" s="214">
        <v>2</v>
      </c>
      <c r="Q32" s="214">
        <v>1</v>
      </c>
      <c r="R32" s="214" t="s">
        <v>412</v>
      </c>
      <c r="S32" s="214">
        <v>1</v>
      </c>
      <c r="T32" s="214">
        <v>1</v>
      </c>
      <c r="U32" s="214">
        <v>80</v>
      </c>
      <c r="V32" s="214">
        <v>34</v>
      </c>
      <c r="W32" s="214">
        <v>5</v>
      </c>
      <c r="X32" s="214">
        <v>18</v>
      </c>
      <c r="Y32" s="214">
        <v>4</v>
      </c>
      <c r="Z32" s="214" t="s">
        <v>412</v>
      </c>
      <c r="AA32" s="214">
        <v>5</v>
      </c>
      <c r="AB32" s="214">
        <v>15</v>
      </c>
      <c r="AC32" s="214">
        <v>36</v>
      </c>
      <c r="AD32" s="214">
        <v>10</v>
      </c>
      <c r="AE32" s="214">
        <v>4</v>
      </c>
    </row>
    <row r="33" spans="2:31">
      <c r="B33" s="378"/>
      <c r="C33" s="380">
        <v>3</v>
      </c>
      <c r="D33" s="86">
        <v>2021</v>
      </c>
      <c r="E33" s="214">
        <v>425</v>
      </c>
      <c r="F33" s="214">
        <v>1</v>
      </c>
      <c r="G33" s="214">
        <f t="shared" si="0"/>
        <v>80</v>
      </c>
      <c r="H33" s="214">
        <v>1</v>
      </c>
      <c r="I33" s="214">
        <v>12</v>
      </c>
      <c r="J33" s="214">
        <v>10</v>
      </c>
      <c r="K33" s="214">
        <v>5</v>
      </c>
      <c r="L33" s="214">
        <v>8</v>
      </c>
      <c r="M33" s="214">
        <v>5</v>
      </c>
      <c r="N33" s="214">
        <v>8</v>
      </c>
      <c r="O33" s="214">
        <v>22</v>
      </c>
      <c r="P33" s="214">
        <v>3</v>
      </c>
      <c r="Q33" s="214">
        <v>3</v>
      </c>
      <c r="R33" s="214">
        <v>3</v>
      </c>
      <c r="S33" s="214" t="s">
        <v>188</v>
      </c>
      <c r="T33" s="214">
        <v>2</v>
      </c>
      <c r="U33" s="214">
        <v>62</v>
      </c>
      <c r="V33" s="214">
        <v>42</v>
      </c>
      <c r="W33" s="214">
        <v>7</v>
      </c>
      <c r="X33" s="214">
        <v>13</v>
      </c>
      <c r="Y33" s="214">
        <v>9</v>
      </c>
      <c r="Z33" s="214" t="s">
        <v>188</v>
      </c>
      <c r="AA33" s="214">
        <v>6</v>
      </c>
      <c r="AB33" s="214">
        <v>9</v>
      </c>
      <c r="AC33" s="214">
        <v>42</v>
      </c>
      <c r="AD33" s="214">
        <v>9</v>
      </c>
      <c r="AE33" s="214">
        <v>7</v>
      </c>
    </row>
    <row r="34" spans="2:31">
      <c r="B34" s="378"/>
      <c r="C34" s="380">
        <v>4</v>
      </c>
      <c r="D34" s="86">
        <v>2022</v>
      </c>
      <c r="E34" s="214">
        <v>411</v>
      </c>
      <c r="F34" s="214">
        <v>1</v>
      </c>
      <c r="G34" s="214">
        <f t="shared" si="0"/>
        <v>70</v>
      </c>
      <c r="H34" s="214">
        <v>2</v>
      </c>
      <c r="I34" s="214">
        <v>15</v>
      </c>
      <c r="J34" s="214">
        <v>6</v>
      </c>
      <c r="K34" s="214">
        <v>4</v>
      </c>
      <c r="L34" s="214">
        <v>6</v>
      </c>
      <c r="M34" s="214">
        <v>2</v>
      </c>
      <c r="N34" s="214">
        <v>11</v>
      </c>
      <c r="O34" s="214">
        <v>18</v>
      </c>
      <c r="P34" s="214">
        <v>3</v>
      </c>
      <c r="Q34" s="214">
        <v>2</v>
      </c>
      <c r="R34" s="214">
        <v>1</v>
      </c>
      <c r="S34" s="214">
        <v>1</v>
      </c>
      <c r="T34" s="214" t="s">
        <v>188</v>
      </c>
      <c r="U34" s="214">
        <v>71</v>
      </c>
      <c r="V34" s="214">
        <v>26</v>
      </c>
      <c r="W34" s="214">
        <v>11</v>
      </c>
      <c r="X34" s="214">
        <v>14</v>
      </c>
      <c r="Y34" s="214">
        <v>4</v>
      </c>
      <c r="Z34" s="214" t="s">
        <v>188</v>
      </c>
      <c r="AA34" s="214">
        <v>4</v>
      </c>
      <c r="AB34" s="214">
        <v>12</v>
      </c>
      <c r="AC34" s="214">
        <v>53</v>
      </c>
      <c r="AD34" s="214">
        <v>13</v>
      </c>
      <c r="AE34" s="214">
        <v>2</v>
      </c>
    </row>
    <row r="35" spans="2:31">
      <c r="B35" s="378"/>
      <c r="C35" s="380">
        <v>5</v>
      </c>
      <c r="D35" s="86">
        <v>2023</v>
      </c>
      <c r="E35" s="214">
        <v>433</v>
      </c>
      <c r="F35" s="214" t="s">
        <v>412</v>
      </c>
      <c r="G35" s="214">
        <f t="shared" si="0"/>
        <v>81</v>
      </c>
      <c r="H35" s="214">
        <v>1</v>
      </c>
      <c r="I35" s="214">
        <v>12</v>
      </c>
      <c r="J35" s="214">
        <v>10</v>
      </c>
      <c r="K35" s="214">
        <v>5</v>
      </c>
      <c r="L35" s="214">
        <v>6</v>
      </c>
      <c r="M35" s="214">
        <v>7</v>
      </c>
      <c r="N35" s="214">
        <v>14</v>
      </c>
      <c r="O35" s="214">
        <v>23</v>
      </c>
      <c r="P35" s="214">
        <v>2</v>
      </c>
      <c r="Q35" s="214" t="s">
        <v>188</v>
      </c>
      <c r="R35" s="214">
        <v>1</v>
      </c>
      <c r="S35" s="214">
        <v>5</v>
      </c>
      <c r="T35" s="214">
        <v>1</v>
      </c>
      <c r="U35" s="214">
        <v>71</v>
      </c>
      <c r="V35" s="214">
        <v>33</v>
      </c>
      <c r="W35" s="214">
        <v>7</v>
      </c>
      <c r="X35" s="214">
        <v>20</v>
      </c>
      <c r="Y35" s="214">
        <v>3</v>
      </c>
      <c r="Z35" s="214">
        <v>2</v>
      </c>
      <c r="AA35" s="214">
        <v>3</v>
      </c>
      <c r="AB35" s="214">
        <v>9</v>
      </c>
      <c r="AC35" s="214">
        <v>39</v>
      </c>
      <c r="AD35" s="214">
        <v>15</v>
      </c>
      <c r="AE35" s="214">
        <v>8</v>
      </c>
    </row>
    <row r="36" spans="2:31">
      <c r="B36" s="378"/>
      <c r="C36" s="380"/>
      <c r="D36" s="86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</row>
    <row r="37" spans="2:31">
      <c r="B37" s="351" t="s">
        <v>351</v>
      </c>
      <c r="C37" s="377"/>
      <c r="D37" s="374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</row>
    <row r="38" spans="2:31">
      <c r="B38" s="364" t="s">
        <v>87</v>
      </c>
      <c r="C38" s="380">
        <v>7</v>
      </c>
      <c r="D38" s="86">
        <v>1995</v>
      </c>
      <c r="E38" s="214">
        <v>7687</v>
      </c>
      <c r="F38" s="214">
        <v>13</v>
      </c>
      <c r="G38" s="214">
        <v>1755</v>
      </c>
      <c r="H38" s="214">
        <v>66</v>
      </c>
      <c r="I38" s="214">
        <v>410</v>
      </c>
      <c r="J38" s="214">
        <v>160</v>
      </c>
      <c r="K38" s="214">
        <v>102</v>
      </c>
      <c r="L38" s="214">
        <v>244</v>
      </c>
      <c r="M38" s="214">
        <v>109</v>
      </c>
      <c r="N38" s="214">
        <v>151</v>
      </c>
      <c r="O38" s="214">
        <v>385</v>
      </c>
      <c r="P38" s="214">
        <v>57</v>
      </c>
      <c r="Q38" s="214">
        <v>37</v>
      </c>
      <c r="R38" s="214">
        <v>34</v>
      </c>
      <c r="S38" s="214">
        <v>100</v>
      </c>
      <c r="T38" s="214">
        <v>67</v>
      </c>
      <c r="U38" s="214">
        <v>1104</v>
      </c>
      <c r="V38" s="214">
        <v>1274</v>
      </c>
      <c r="W38" s="214">
        <v>48</v>
      </c>
      <c r="X38" s="214">
        <v>680</v>
      </c>
      <c r="Y38" s="214">
        <v>140</v>
      </c>
      <c r="Z38" s="214">
        <v>69</v>
      </c>
      <c r="AA38" s="214">
        <v>131</v>
      </c>
      <c r="AB38" s="214">
        <v>118</v>
      </c>
      <c r="AC38" s="214">
        <v>244</v>
      </c>
      <c r="AD38" s="214">
        <v>373</v>
      </c>
      <c r="AE38" s="214">
        <v>192</v>
      </c>
    </row>
    <row r="39" spans="2:31">
      <c r="B39" s="357"/>
      <c r="C39" s="380">
        <v>8</v>
      </c>
      <c r="D39" s="86">
        <v>1996</v>
      </c>
      <c r="E39" s="214">
        <v>7501</v>
      </c>
      <c r="F39" s="214">
        <v>12</v>
      </c>
      <c r="G39" s="214">
        <v>1802</v>
      </c>
      <c r="H39" s="214">
        <v>76</v>
      </c>
      <c r="I39" s="214">
        <v>422</v>
      </c>
      <c r="J39" s="214">
        <v>173</v>
      </c>
      <c r="K39" s="214">
        <v>101</v>
      </c>
      <c r="L39" s="214">
        <v>295</v>
      </c>
      <c r="M39" s="214">
        <v>109</v>
      </c>
      <c r="N39" s="214">
        <v>152</v>
      </c>
      <c r="O39" s="214">
        <v>359</v>
      </c>
      <c r="P39" s="214">
        <v>38</v>
      </c>
      <c r="Q39" s="214">
        <v>38</v>
      </c>
      <c r="R39" s="214">
        <v>39</v>
      </c>
      <c r="S39" s="214">
        <v>84</v>
      </c>
      <c r="T39" s="214">
        <v>53</v>
      </c>
      <c r="U39" s="214">
        <v>1120</v>
      </c>
      <c r="V39" s="214">
        <v>1231</v>
      </c>
      <c r="W39" s="214">
        <v>49</v>
      </c>
      <c r="X39" s="214">
        <v>607</v>
      </c>
      <c r="Y39" s="214">
        <v>110</v>
      </c>
      <c r="Z39" s="214">
        <v>52</v>
      </c>
      <c r="AA39" s="214">
        <v>110</v>
      </c>
      <c r="AB39" s="214">
        <v>128</v>
      </c>
      <c r="AC39" s="214">
        <v>258</v>
      </c>
      <c r="AD39" s="214">
        <v>344</v>
      </c>
      <c r="AE39" s="214">
        <v>200</v>
      </c>
    </row>
    <row r="40" spans="2:31">
      <c r="B40" s="357"/>
      <c r="C40" s="380">
        <v>9</v>
      </c>
      <c r="D40" s="86">
        <v>1997</v>
      </c>
      <c r="E40" s="214">
        <v>7554</v>
      </c>
      <c r="F40" s="214">
        <v>19</v>
      </c>
      <c r="G40" s="214">
        <v>1749</v>
      </c>
      <c r="H40" s="214">
        <v>56</v>
      </c>
      <c r="I40" s="214">
        <v>402</v>
      </c>
      <c r="J40" s="214">
        <v>157</v>
      </c>
      <c r="K40" s="214">
        <v>85</v>
      </c>
      <c r="L40" s="214">
        <v>273</v>
      </c>
      <c r="M40" s="214">
        <v>119</v>
      </c>
      <c r="N40" s="214">
        <v>151</v>
      </c>
      <c r="O40" s="214">
        <v>375</v>
      </c>
      <c r="P40" s="214">
        <v>48</v>
      </c>
      <c r="Q40" s="214">
        <v>35</v>
      </c>
      <c r="R40" s="214">
        <v>48</v>
      </c>
      <c r="S40" s="214">
        <v>90</v>
      </c>
      <c r="T40" s="214">
        <v>56</v>
      </c>
      <c r="U40" s="214">
        <v>1163</v>
      </c>
      <c r="V40" s="214">
        <v>1150</v>
      </c>
      <c r="W40" s="214">
        <v>85</v>
      </c>
      <c r="X40" s="214">
        <v>651</v>
      </c>
      <c r="Y40" s="214">
        <v>132</v>
      </c>
      <c r="Z40" s="214">
        <v>45</v>
      </c>
      <c r="AA40" s="214">
        <v>122</v>
      </c>
      <c r="AB40" s="214">
        <v>135</v>
      </c>
      <c r="AC40" s="214">
        <v>236</v>
      </c>
      <c r="AD40" s="214">
        <v>335</v>
      </c>
      <c r="AE40" s="214">
        <v>206</v>
      </c>
    </row>
    <row r="41" spans="2:31">
      <c r="B41" s="357"/>
      <c r="C41" s="380">
        <v>10</v>
      </c>
      <c r="D41" s="86">
        <v>1998</v>
      </c>
      <c r="E41" s="214">
        <v>7384</v>
      </c>
      <c r="F41" s="214">
        <v>8</v>
      </c>
      <c r="G41" s="214">
        <v>1753</v>
      </c>
      <c r="H41" s="214">
        <v>74</v>
      </c>
      <c r="I41" s="214">
        <v>389</v>
      </c>
      <c r="J41" s="214">
        <v>175</v>
      </c>
      <c r="K41" s="214">
        <v>104</v>
      </c>
      <c r="L41" s="214">
        <v>274</v>
      </c>
      <c r="M41" s="214">
        <v>109</v>
      </c>
      <c r="N41" s="214">
        <v>162</v>
      </c>
      <c r="O41" s="214">
        <v>363</v>
      </c>
      <c r="P41" s="214">
        <v>39</v>
      </c>
      <c r="Q41" s="214">
        <v>27</v>
      </c>
      <c r="R41" s="214">
        <v>37</v>
      </c>
      <c r="S41" s="214">
        <v>90</v>
      </c>
      <c r="T41" s="214">
        <v>59</v>
      </c>
      <c r="U41" s="214">
        <v>1093</v>
      </c>
      <c r="V41" s="214">
        <v>1116</v>
      </c>
      <c r="W41" s="214">
        <v>77</v>
      </c>
      <c r="X41" s="214">
        <v>571</v>
      </c>
      <c r="Y41" s="214">
        <v>112</v>
      </c>
      <c r="Z41" s="214">
        <v>41</v>
      </c>
      <c r="AA41" s="214">
        <v>108</v>
      </c>
      <c r="AB41" s="214">
        <v>121</v>
      </c>
      <c r="AC41" s="214">
        <v>229</v>
      </c>
      <c r="AD41" s="214">
        <v>351</v>
      </c>
      <c r="AE41" s="214">
        <v>235</v>
      </c>
    </row>
    <row r="42" spans="2:31">
      <c r="B42" s="357"/>
      <c r="C42" s="380">
        <v>11</v>
      </c>
      <c r="D42" s="86">
        <v>1999</v>
      </c>
      <c r="E42" s="214">
        <v>8204</v>
      </c>
      <c r="F42" s="214">
        <v>25</v>
      </c>
      <c r="G42" s="214">
        <v>1911</v>
      </c>
      <c r="H42" s="214">
        <v>96</v>
      </c>
      <c r="I42" s="214">
        <v>390</v>
      </c>
      <c r="J42" s="214">
        <v>193</v>
      </c>
      <c r="K42" s="214">
        <v>115</v>
      </c>
      <c r="L42" s="214">
        <v>275</v>
      </c>
      <c r="M42" s="214">
        <v>123</v>
      </c>
      <c r="N42" s="214">
        <v>188</v>
      </c>
      <c r="O42" s="214">
        <v>385</v>
      </c>
      <c r="P42" s="214">
        <v>54</v>
      </c>
      <c r="Q42" s="214">
        <v>34</v>
      </c>
      <c r="R42" s="214">
        <v>58</v>
      </c>
      <c r="S42" s="214">
        <v>97</v>
      </c>
      <c r="T42" s="214">
        <v>56</v>
      </c>
      <c r="U42" s="214">
        <v>1202</v>
      </c>
      <c r="V42" s="214">
        <v>1246</v>
      </c>
      <c r="W42" s="214">
        <v>82</v>
      </c>
      <c r="X42" s="214">
        <v>702</v>
      </c>
      <c r="Y42" s="214">
        <v>136</v>
      </c>
      <c r="Z42" s="214">
        <v>37</v>
      </c>
      <c r="AA42" s="214">
        <v>98</v>
      </c>
      <c r="AB42" s="214">
        <v>144</v>
      </c>
      <c r="AC42" s="214">
        <v>284</v>
      </c>
      <c r="AD42" s="214">
        <v>347</v>
      </c>
      <c r="AE42" s="214">
        <v>225</v>
      </c>
    </row>
    <row r="43" spans="2:31">
      <c r="B43" s="357"/>
      <c r="C43" s="380">
        <v>12</v>
      </c>
      <c r="D43" s="86">
        <v>2000</v>
      </c>
      <c r="E43" s="214">
        <v>7700</v>
      </c>
      <c r="F43" s="214">
        <v>17</v>
      </c>
      <c r="G43" s="214">
        <v>1886</v>
      </c>
      <c r="H43" s="214">
        <v>77</v>
      </c>
      <c r="I43" s="214">
        <v>404</v>
      </c>
      <c r="J43" s="214">
        <v>183</v>
      </c>
      <c r="K43" s="214">
        <v>105</v>
      </c>
      <c r="L43" s="214">
        <v>307</v>
      </c>
      <c r="M43" s="214">
        <v>109</v>
      </c>
      <c r="N43" s="214">
        <v>181</v>
      </c>
      <c r="O43" s="214">
        <v>397</v>
      </c>
      <c r="P43" s="214">
        <v>43</v>
      </c>
      <c r="Q43" s="214">
        <v>26</v>
      </c>
      <c r="R43" s="214">
        <v>54</v>
      </c>
      <c r="S43" s="214">
        <v>63</v>
      </c>
      <c r="T43" s="214">
        <v>42</v>
      </c>
      <c r="U43" s="214">
        <v>1087</v>
      </c>
      <c r="V43" s="214">
        <v>1048</v>
      </c>
      <c r="W43" s="214">
        <v>95</v>
      </c>
      <c r="X43" s="214">
        <v>685</v>
      </c>
      <c r="Y43" s="214">
        <v>120</v>
      </c>
      <c r="Z43" s="214">
        <v>36</v>
      </c>
      <c r="AA43" s="214">
        <v>84</v>
      </c>
      <c r="AB43" s="214">
        <v>130</v>
      </c>
      <c r="AC43" s="214">
        <v>282</v>
      </c>
      <c r="AD43" s="214">
        <v>320</v>
      </c>
      <c r="AE43" s="214">
        <v>233</v>
      </c>
    </row>
    <row r="44" spans="2:31">
      <c r="B44" s="357"/>
      <c r="C44" s="380">
        <v>13</v>
      </c>
      <c r="D44" s="86">
        <v>2001</v>
      </c>
      <c r="E44" s="214">
        <v>6041</v>
      </c>
      <c r="F44" s="214">
        <v>13</v>
      </c>
      <c r="G44" s="214">
        <v>1764</v>
      </c>
      <c r="H44" s="214">
        <v>62</v>
      </c>
      <c r="I44" s="214">
        <v>361</v>
      </c>
      <c r="J44" s="214">
        <v>174</v>
      </c>
      <c r="K44" s="214">
        <v>93</v>
      </c>
      <c r="L44" s="214">
        <v>267</v>
      </c>
      <c r="M44" s="214">
        <v>125</v>
      </c>
      <c r="N44" s="214">
        <v>162</v>
      </c>
      <c r="O44" s="214">
        <v>382</v>
      </c>
      <c r="P44" s="214">
        <v>55</v>
      </c>
      <c r="Q44" s="214">
        <v>24</v>
      </c>
      <c r="R44" s="214">
        <v>59</v>
      </c>
      <c r="S44" s="214">
        <v>74</v>
      </c>
      <c r="T44" s="214">
        <v>39</v>
      </c>
      <c r="U44" s="214">
        <v>1096</v>
      </c>
      <c r="V44" s="214">
        <v>1046</v>
      </c>
      <c r="W44" s="214">
        <v>79</v>
      </c>
      <c r="X44" s="214">
        <v>684</v>
      </c>
      <c r="Y44" s="214">
        <v>130</v>
      </c>
      <c r="Z44" s="214">
        <v>27</v>
      </c>
      <c r="AA44" s="214">
        <v>105</v>
      </c>
      <c r="AB44" s="214">
        <v>161</v>
      </c>
      <c r="AC44" s="214">
        <v>268</v>
      </c>
      <c r="AD44" s="214">
        <v>329</v>
      </c>
      <c r="AE44" s="214">
        <v>226</v>
      </c>
    </row>
    <row r="45" spans="2:31">
      <c r="B45" s="357"/>
      <c r="C45" s="380">
        <v>14</v>
      </c>
      <c r="D45" s="86">
        <v>2002</v>
      </c>
      <c r="E45" s="214">
        <v>6235</v>
      </c>
      <c r="F45" s="214">
        <v>17</v>
      </c>
      <c r="G45" s="214">
        <v>1842</v>
      </c>
      <c r="H45" s="214">
        <v>88</v>
      </c>
      <c r="I45" s="214">
        <v>396</v>
      </c>
      <c r="J45" s="214">
        <v>178</v>
      </c>
      <c r="K45" s="214">
        <v>89</v>
      </c>
      <c r="L45" s="214">
        <v>264</v>
      </c>
      <c r="M45" s="214">
        <v>125</v>
      </c>
      <c r="N45" s="214">
        <v>171</v>
      </c>
      <c r="O45" s="214">
        <v>400</v>
      </c>
      <c r="P45" s="214">
        <v>53</v>
      </c>
      <c r="Q45" s="214">
        <v>31</v>
      </c>
      <c r="R45" s="214">
        <v>47</v>
      </c>
      <c r="S45" s="214">
        <v>80</v>
      </c>
      <c r="T45" s="214">
        <v>44</v>
      </c>
      <c r="U45" s="214">
        <v>1163</v>
      </c>
      <c r="V45" s="214">
        <v>1082</v>
      </c>
      <c r="W45" s="214">
        <v>85</v>
      </c>
      <c r="X45" s="214">
        <v>683</v>
      </c>
      <c r="Y45" s="214">
        <v>133</v>
      </c>
      <c r="Z45" s="214">
        <v>31</v>
      </c>
      <c r="AA45" s="214">
        <v>90</v>
      </c>
      <c r="AB45" s="214">
        <v>154</v>
      </c>
      <c r="AC45" s="214">
        <v>273</v>
      </c>
      <c r="AD45" s="214">
        <v>314</v>
      </c>
      <c r="AE45" s="214">
        <v>244</v>
      </c>
    </row>
    <row r="46" spans="2:31">
      <c r="B46" s="357"/>
      <c r="C46" s="380">
        <v>15</v>
      </c>
      <c r="D46" s="86">
        <v>2003</v>
      </c>
      <c r="E46" s="214">
        <v>8050</v>
      </c>
      <c r="F46" s="214">
        <v>15</v>
      </c>
      <c r="G46" s="214">
        <v>1834</v>
      </c>
      <c r="H46" s="214">
        <v>97</v>
      </c>
      <c r="I46" s="214">
        <v>383</v>
      </c>
      <c r="J46" s="214">
        <v>200</v>
      </c>
      <c r="K46" s="214">
        <v>95</v>
      </c>
      <c r="L46" s="214">
        <v>257</v>
      </c>
      <c r="M46" s="214">
        <v>114</v>
      </c>
      <c r="N46" s="214">
        <v>181</v>
      </c>
      <c r="O46" s="214">
        <v>373</v>
      </c>
      <c r="P46" s="214">
        <v>56</v>
      </c>
      <c r="Q46" s="214">
        <v>31</v>
      </c>
      <c r="R46" s="214">
        <v>47</v>
      </c>
      <c r="S46" s="214">
        <v>72</v>
      </c>
      <c r="T46" s="214">
        <v>56</v>
      </c>
      <c r="U46" s="214">
        <v>1215</v>
      </c>
      <c r="V46" s="214">
        <v>1039</v>
      </c>
      <c r="W46" s="214">
        <v>88</v>
      </c>
      <c r="X46" s="214">
        <v>770</v>
      </c>
      <c r="Y46" s="214">
        <v>110</v>
      </c>
      <c r="Z46" s="214">
        <v>27</v>
      </c>
      <c r="AA46" s="214">
        <v>111</v>
      </c>
      <c r="AB46" s="214">
        <v>172</v>
      </c>
      <c r="AC46" s="214">
        <v>298</v>
      </c>
      <c r="AD46" s="214">
        <v>315</v>
      </c>
      <c r="AE46" s="214">
        <v>237</v>
      </c>
    </row>
    <row r="47" spans="2:31">
      <c r="B47" s="357"/>
      <c r="C47" s="380">
        <v>16</v>
      </c>
      <c r="D47" s="86">
        <v>2004</v>
      </c>
      <c r="E47" s="214">
        <v>8212</v>
      </c>
      <c r="F47" s="214">
        <v>11</v>
      </c>
      <c r="G47" s="214">
        <v>1921</v>
      </c>
      <c r="H47" s="214">
        <v>71</v>
      </c>
      <c r="I47" s="214">
        <v>383</v>
      </c>
      <c r="J47" s="214">
        <v>181</v>
      </c>
      <c r="K47" s="214">
        <v>97</v>
      </c>
      <c r="L47" s="214">
        <v>275</v>
      </c>
      <c r="M47" s="214">
        <v>131</v>
      </c>
      <c r="N47" s="214">
        <v>187</v>
      </c>
      <c r="O47" s="214">
        <v>432</v>
      </c>
      <c r="P47" s="214">
        <v>75</v>
      </c>
      <c r="Q47" s="214">
        <v>26</v>
      </c>
      <c r="R47" s="214">
        <v>63</v>
      </c>
      <c r="S47" s="214">
        <v>78</v>
      </c>
      <c r="T47" s="214">
        <v>45</v>
      </c>
      <c r="U47" s="214">
        <v>1247</v>
      </c>
      <c r="V47" s="214">
        <v>1021</v>
      </c>
      <c r="W47" s="214">
        <v>88</v>
      </c>
      <c r="X47" s="214">
        <v>775</v>
      </c>
      <c r="Y47" s="214">
        <v>129</v>
      </c>
      <c r="Z47" s="214">
        <v>29</v>
      </c>
      <c r="AA47" s="214">
        <v>109</v>
      </c>
      <c r="AB47" s="214">
        <v>154</v>
      </c>
      <c r="AC47" s="214">
        <v>289</v>
      </c>
      <c r="AD47" s="214">
        <v>294</v>
      </c>
      <c r="AE47" s="214">
        <v>238</v>
      </c>
    </row>
    <row r="48" spans="2:31">
      <c r="B48" s="357"/>
      <c r="C48" s="380">
        <v>17</v>
      </c>
      <c r="D48" s="86">
        <v>2005</v>
      </c>
      <c r="E48" s="214">
        <v>8557</v>
      </c>
      <c r="F48" s="214">
        <v>25</v>
      </c>
      <c r="G48" s="214">
        <v>1992</v>
      </c>
      <c r="H48" s="214">
        <v>85</v>
      </c>
      <c r="I48" s="214">
        <v>382</v>
      </c>
      <c r="J48" s="214">
        <v>217</v>
      </c>
      <c r="K48" s="214">
        <v>97</v>
      </c>
      <c r="L48" s="214">
        <v>281</v>
      </c>
      <c r="M48" s="214">
        <v>137</v>
      </c>
      <c r="N48" s="214">
        <v>181</v>
      </c>
      <c r="O48" s="214">
        <v>470</v>
      </c>
      <c r="P48" s="214">
        <v>54</v>
      </c>
      <c r="Q48" s="214">
        <v>21</v>
      </c>
      <c r="R48" s="214">
        <v>67</v>
      </c>
      <c r="S48" s="214">
        <v>86</v>
      </c>
      <c r="T48" s="214">
        <v>54</v>
      </c>
      <c r="U48" s="214">
        <v>1375</v>
      </c>
      <c r="V48" s="214">
        <v>1007</v>
      </c>
      <c r="W48" s="214">
        <v>108</v>
      </c>
      <c r="X48" s="214">
        <v>834</v>
      </c>
      <c r="Y48" s="214">
        <v>124</v>
      </c>
      <c r="Z48" s="214">
        <v>21</v>
      </c>
      <c r="AA48" s="214">
        <v>103</v>
      </c>
      <c r="AB48" s="214">
        <v>173</v>
      </c>
      <c r="AC48" s="214">
        <v>313</v>
      </c>
      <c r="AD48" s="214">
        <v>311</v>
      </c>
      <c r="AE48" s="214">
        <v>205</v>
      </c>
    </row>
    <row r="49" spans="2:31">
      <c r="B49" s="357"/>
      <c r="C49" s="380">
        <v>18</v>
      </c>
      <c r="D49" s="86">
        <v>2006</v>
      </c>
      <c r="E49" s="214">
        <v>8453</v>
      </c>
      <c r="F49" s="214">
        <v>15</v>
      </c>
      <c r="G49" s="214">
        <v>1936</v>
      </c>
      <c r="H49" s="214">
        <v>93</v>
      </c>
      <c r="I49" s="214">
        <v>331</v>
      </c>
      <c r="J49" s="214">
        <v>214</v>
      </c>
      <c r="K49" s="214">
        <v>112</v>
      </c>
      <c r="L49" s="214">
        <v>253</v>
      </c>
      <c r="M49" s="214">
        <v>135</v>
      </c>
      <c r="N49" s="214">
        <v>204</v>
      </c>
      <c r="O49" s="214">
        <v>441</v>
      </c>
      <c r="P49" s="214">
        <v>72</v>
      </c>
      <c r="Q49" s="214">
        <v>31</v>
      </c>
      <c r="R49" s="214">
        <v>50</v>
      </c>
      <c r="S49" s="214">
        <v>82</v>
      </c>
      <c r="T49" s="214">
        <v>46</v>
      </c>
      <c r="U49" s="214">
        <v>1342</v>
      </c>
      <c r="V49" s="214">
        <v>1019</v>
      </c>
      <c r="W49" s="214">
        <v>94</v>
      </c>
      <c r="X49" s="214">
        <v>834</v>
      </c>
      <c r="Y49" s="214">
        <v>102</v>
      </c>
      <c r="Z49" s="214">
        <v>23</v>
      </c>
      <c r="AA49" s="214">
        <v>119</v>
      </c>
      <c r="AB49" s="214">
        <v>162</v>
      </c>
      <c r="AC49" s="214">
        <v>285</v>
      </c>
      <c r="AD49" s="214">
        <v>271</v>
      </c>
      <c r="AE49" s="214">
        <v>232</v>
      </c>
    </row>
    <row r="50" spans="2:31">
      <c r="B50" s="357"/>
      <c r="C50" s="380">
        <v>19</v>
      </c>
      <c r="D50" s="86">
        <v>2007</v>
      </c>
      <c r="E50" s="214">
        <v>8660</v>
      </c>
      <c r="F50" s="214">
        <v>14</v>
      </c>
      <c r="G50" s="214">
        <v>2001</v>
      </c>
      <c r="H50" s="214">
        <v>73</v>
      </c>
      <c r="I50" s="214">
        <v>399</v>
      </c>
      <c r="J50" s="214">
        <v>203</v>
      </c>
      <c r="K50" s="214">
        <v>79</v>
      </c>
      <c r="L50" s="214">
        <v>263</v>
      </c>
      <c r="M50" s="214">
        <v>142</v>
      </c>
      <c r="N50" s="214">
        <v>207</v>
      </c>
      <c r="O50" s="214">
        <v>471</v>
      </c>
      <c r="P50" s="214">
        <v>69</v>
      </c>
      <c r="Q50" s="214">
        <v>33</v>
      </c>
      <c r="R50" s="214">
        <v>62</v>
      </c>
      <c r="S50" s="214">
        <v>92</v>
      </c>
      <c r="T50" s="214">
        <v>51</v>
      </c>
      <c r="U50" s="214">
        <v>1343</v>
      </c>
      <c r="V50" s="214">
        <v>985</v>
      </c>
      <c r="W50" s="214">
        <v>106</v>
      </c>
      <c r="X50" s="214">
        <v>845</v>
      </c>
      <c r="Y50" s="214">
        <v>141</v>
      </c>
      <c r="Z50" s="214">
        <v>18</v>
      </c>
      <c r="AA50" s="214">
        <v>107</v>
      </c>
      <c r="AB50" s="214">
        <v>184</v>
      </c>
      <c r="AC50" s="214">
        <v>312</v>
      </c>
      <c r="AD50" s="214">
        <v>280</v>
      </c>
      <c r="AE50" s="214">
        <v>233</v>
      </c>
    </row>
    <row r="51" spans="2:31">
      <c r="B51" s="378"/>
      <c r="C51" s="380">
        <v>20</v>
      </c>
      <c r="D51" s="86">
        <v>2008</v>
      </c>
      <c r="E51" s="214">
        <v>9011</v>
      </c>
      <c r="F51" s="214">
        <v>21</v>
      </c>
      <c r="G51" s="214">
        <v>2022</v>
      </c>
      <c r="H51" s="214">
        <v>78</v>
      </c>
      <c r="I51" s="214">
        <v>377</v>
      </c>
      <c r="J51" s="214">
        <v>224</v>
      </c>
      <c r="K51" s="214">
        <v>127</v>
      </c>
      <c r="L51" s="214">
        <v>265</v>
      </c>
      <c r="M51" s="214">
        <v>139</v>
      </c>
      <c r="N51" s="214">
        <v>208</v>
      </c>
      <c r="O51" s="214">
        <v>455</v>
      </c>
      <c r="P51" s="214">
        <v>60</v>
      </c>
      <c r="Q51" s="214">
        <v>38</v>
      </c>
      <c r="R51" s="214">
        <v>51</v>
      </c>
      <c r="S51" s="214">
        <v>91</v>
      </c>
      <c r="T51" s="214">
        <v>66</v>
      </c>
      <c r="U51" s="214">
        <v>1393</v>
      </c>
      <c r="V51" s="214">
        <v>988</v>
      </c>
      <c r="W51" s="214">
        <v>106</v>
      </c>
      <c r="X51" s="214">
        <v>940</v>
      </c>
      <c r="Y51" s="214">
        <v>140</v>
      </c>
      <c r="Z51" s="214">
        <v>21</v>
      </c>
      <c r="AA51" s="214">
        <v>112</v>
      </c>
      <c r="AB51" s="214">
        <v>215</v>
      </c>
      <c r="AC51" s="214">
        <v>380</v>
      </c>
      <c r="AD51" s="214">
        <v>297</v>
      </c>
      <c r="AE51" s="214">
        <v>215</v>
      </c>
    </row>
    <row r="52" spans="2:31">
      <c r="B52" s="378"/>
      <c r="C52" s="380">
        <v>21</v>
      </c>
      <c r="D52" s="86">
        <v>2009</v>
      </c>
      <c r="E52" s="214">
        <v>8854</v>
      </c>
      <c r="F52" s="214">
        <v>18</v>
      </c>
      <c r="G52" s="214">
        <v>1958</v>
      </c>
      <c r="H52" s="214">
        <v>77</v>
      </c>
      <c r="I52" s="214">
        <v>409</v>
      </c>
      <c r="J52" s="214">
        <v>218</v>
      </c>
      <c r="K52" s="214">
        <v>90</v>
      </c>
      <c r="L52" s="214">
        <v>251</v>
      </c>
      <c r="M52" s="214">
        <v>137</v>
      </c>
      <c r="N52" s="214">
        <v>212</v>
      </c>
      <c r="O52" s="214">
        <v>427</v>
      </c>
      <c r="P52" s="214">
        <v>64</v>
      </c>
      <c r="Q52" s="214">
        <v>17</v>
      </c>
      <c r="R52" s="214">
        <v>56</v>
      </c>
      <c r="S52" s="214">
        <v>91</v>
      </c>
      <c r="T52" s="214">
        <v>64</v>
      </c>
      <c r="U52" s="214">
        <v>1421</v>
      </c>
      <c r="V52" s="214">
        <v>973</v>
      </c>
      <c r="W52" s="214">
        <v>106</v>
      </c>
      <c r="X52" s="214">
        <v>854</v>
      </c>
      <c r="Y52" s="214">
        <v>113</v>
      </c>
      <c r="Z52" s="214">
        <v>19</v>
      </c>
      <c r="AA52" s="214">
        <v>108</v>
      </c>
      <c r="AB52" s="214">
        <v>169</v>
      </c>
      <c r="AC52" s="214">
        <v>417</v>
      </c>
      <c r="AD52" s="214">
        <v>284</v>
      </c>
      <c r="AE52" s="214">
        <v>221</v>
      </c>
    </row>
    <row r="53" spans="2:31">
      <c r="B53" s="378"/>
      <c r="C53" s="380">
        <v>22</v>
      </c>
      <c r="D53" s="86">
        <v>2010</v>
      </c>
      <c r="E53" s="214">
        <v>9109</v>
      </c>
      <c r="F53" s="214">
        <v>7</v>
      </c>
      <c r="G53" s="214">
        <f t="shared" ref="G53:G66" si="1">+SUM(H53:R53)</f>
        <v>1958</v>
      </c>
      <c r="H53" s="214">
        <v>92</v>
      </c>
      <c r="I53" s="214">
        <v>364</v>
      </c>
      <c r="J53" s="214">
        <v>208</v>
      </c>
      <c r="K53" s="214">
        <v>100</v>
      </c>
      <c r="L53" s="214">
        <v>261</v>
      </c>
      <c r="M53" s="214">
        <v>134</v>
      </c>
      <c r="N53" s="214">
        <v>212</v>
      </c>
      <c r="O53" s="214">
        <v>424</v>
      </c>
      <c r="P53" s="214">
        <v>65</v>
      </c>
      <c r="Q53" s="214">
        <v>36</v>
      </c>
      <c r="R53" s="214">
        <v>62</v>
      </c>
      <c r="S53" s="214">
        <v>95</v>
      </c>
      <c r="T53" s="214">
        <v>46</v>
      </c>
      <c r="U53" s="214">
        <v>1525</v>
      </c>
      <c r="V53" s="214">
        <v>967</v>
      </c>
      <c r="W53" s="214">
        <v>126</v>
      </c>
      <c r="X53" s="214">
        <v>828</v>
      </c>
      <c r="Y53" s="214">
        <v>137</v>
      </c>
      <c r="Z53" s="214">
        <v>13</v>
      </c>
      <c r="AA53" s="214">
        <v>89</v>
      </c>
      <c r="AB53" s="214">
        <v>174</v>
      </c>
      <c r="AC53" s="214">
        <v>505</v>
      </c>
      <c r="AD53" s="214">
        <v>277</v>
      </c>
      <c r="AE53" s="214">
        <v>184</v>
      </c>
    </row>
    <row r="54" spans="2:31" ht="16.5" customHeight="1">
      <c r="B54" s="378"/>
      <c r="C54" s="380">
        <v>23</v>
      </c>
      <c r="D54" s="86">
        <v>2011</v>
      </c>
      <c r="E54" s="214">
        <v>9412</v>
      </c>
      <c r="F54" s="214">
        <v>11</v>
      </c>
      <c r="G54" s="214">
        <f t="shared" si="1"/>
        <v>1988</v>
      </c>
      <c r="H54" s="214">
        <v>75</v>
      </c>
      <c r="I54" s="214">
        <v>379</v>
      </c>
      <c r="J54" s="214">
        <v>217</v>
      </c>
      <c r="K54" s="214">
        <v>114</v>
      </c>
      <c r="L54" s="214">
        <v>240</v>
      </c>
      <c r="M54" s="214">
        <v>145</v>
      </c>
      <c r="N54" s="214">
        <v>228</v>
      </c>
      <c r="O54" s="214">
        <v>453</v>
      </c>
      <c r="P54" s="214">
        <v>57</v>
      </c>
      <c r="Q54" s="214">
        <v>30</v>
      </c>
      <c r="R54" s="214">
        <v>50</v>
      </c>
      <c r="S54" s="214">
        <v>105</v>
      </c>
      <c r="T54" s="214">
        <v>54</v>
      </c>
      <c r="U54" s="214">
        <v>1477</v>
      </c>
      <c r="V54" s="214">
        <v>971</v>
      </c>
      <c r="W54" s="214">
        <v>105</v>
      </c>
      <c r="X54" s="214">
        <v>898</v>
      </c>
      <c r="Y54" s="214">
        <v>155</v>
      </c>
      <c r="Z54" s="214">
        <v>12</v>
      </c>
      <c r="AA54" s="214">
        <v>104</v>
      </c>
      <c r="AB54" s="214">
        <v>168</v>
      </c>
      <c r="AC54" s="214">
        <v>523</v>
      </c>
      <c r="AD54" s="214">
        <v>306</v>
      </c>
      <c r="AE54" s="214">
        <v>186</v>
      </c>
    </row>
    <row r="55" spans="2:31" ht="16.5" customHeight="1">
      <c r="B55" s="378"/>
      <c r="C55" s="380">
        <v>24</v>
      </c>
      <c r="D55" s="86">
        <v>2012</v>
      </c>
      <c r="E55" s="214">
        <v>9513</v>
      </c>
      <c r="F55" s="214">
        <v>10</v>
      </c>
      <c r="G55" s="214">
        <f t="shared" si="1"/>
        <v>1970</v>
      </c>
      <c r="H55" s="214">
        <v>64</v>
      </c>
      <c r="I55" s="214">
        <v>376</v>
      </c>
      <c r="J55" s="214">
        <v>240</v>
      </c>
      <c r="K55" s="214">
        <v>105</v>
      </c>
      <c r="L55" s="214">
        <v>243</v>
      </c>
      <c r="M55" s="214">
        <v>132</v>
      </c>
      <c r="N55" s="214">
        <v>197</v>
      </c>
      <c r="O55" s="214">
        <v>442</v>
      </c>
      <c r="P55" s="214">
        <v>62</v>
      </c>
      <c r="Q55" s="214">
        <v>39</v>
      </c>
      <c r="R55" s="214">
        <v>70</v>
      </c>
      <c r="S55" s="214">
        <v>85</v>
      </c>
      <c r="T55" s="214">
        <v>55</v>
      </c>
      <c r="U55" s="214">
        <v>1461</v>
      </c>
      <c r="V55" s="214">
        <v>972</v>
      </c>
      <c r="W55" s="214">
        <v>113</v>
      </c>
      <c r="X55" s="214">
        <v>887</v>
      </c>
      <c r="Y55" s="214">
        <v>137</v>
      </c>
      <c r="Z55" s="214">
        <v>13</v>
      </c>
      <c r="AA55" s="214">
        <v>96</v>
      </c>
      <c r="AB55" s="214">
        <v>173</v>
      </c>
      <c r="AC55" s="214">
        <v>670</v>
      </c>
      <c r="AD55" s="214">
        <v>325</v>
      </c>
      <c r="AE55" s="214">
        <v>160</v>
      </c>
    </row>
    <row r="56" spans="2:31" ht="16.5" customHeight="1">
      <c r="B56" s="378"/>
      <c r="C56" s="380">
        <v>25</v>
      </c>
      <c r="D56" s="86">
        <v>2013</v>
      </c>
      <c r="E56" s="214">
        <v>9572</v>
      </c>
      <c r="F56" s="214">
        <v>13</v>
      </c>
      <c r="G56" s="214">
        <f t="shared" si="1"/>
        <v>2004</v>
      </c>
      <c r="H56" s="214">
        <v>97</v>
      </c>
      <c r="I56" s="214">
        <v>367</v>
      </c>
      <c r="J56" s="214">
        <v>228</v>
      </c>
      <c r="K56" s="214">
        <v>94</v>
      </c>
      <c r="L56" s="214">
        <v>246</v>
      </c>
      <c r="M56" s="214">
        <v>151</v>
      </c>
      <c r="N56" s="214">
        <v>215</v>
      </c>
      <c r="O56" s="214">
        <v>459</v>
      </c>
      <c r="P56" s="214">
        <v>63</v>
      </c>
      <c r="Q56" s="214">
        <v>34</v>
      </c>
      <c r="R56" s="214">
        <v>50</v>
      </c>
      <c r="S56" s="214">
        <v>84</v>
      </c>
      <c r="T56" s="214">
        <v>56</v>
      </c>
      <c r="U56" s="214">
        <v>1370</v>
      </c>
      <c r="V56" s="214">
        <v>939</v>
      </c>
      <c r="W56" s="214">
        <v>126</v>
      </c>
      <c r="X56" s="214">
        <v>929</v>
      </c>
      <c r="Y56" s="214">
        <v>125</v>
      </c>
      <c r="Z56" s="214">
        <v>17</v>
      </c>
      <c r="AA56" s="214">
        <v>93</v>
      </c>
      <c r="AB56" s="214">
        <v>181</v>
      </c>
      <c r="AC56" s="214">
        <v>732</v>
      </c>
      <c r="AD56" s="214">
        <v>312</v>
      </c>
      <c r="AE56" s="214">
        <v>177</v>
      </c>
    </row>
    <row r="57" spans="2:31" ht="16.5" customHeight="1">
      <c r="B57" s="378"/>
      <c r="C57" s="380">
        <v>26</v>
      </c>
      <c r="D57" s="86">
        <v>2014</v>
      </c>
      <c r="E57" s="214">
        <v>9369</v>
      </c>
      <c r="F57" s="214">
        <v>15</v>
      </c>
      <c r="G57" s="214">
        <f t="shared" si="1"/>
        <v>1961</v>
      </c>
      <c r="H57" s="214">
        <v>71</v>
      </c>
      <c r="I57" s="214">
        <v>371</v>
      </c>
      <c r="J57" s="214">
        <v>203</v>
      </c>
      <c r="K57" s="214">
        <v>122</v>
      </c>
      <c r="L57" s="214">
        <v>239</v>
      </c>
      <c r="M57" s="214">
        <v>128</v>
      </c>
      <c r="N57" s="214">
        <v>211</v>
      </c>
      <c r="O57" s="214">
        <v>462</v>
      </c>
      <c r="P57" s="214">
        <v>67</v>
      </c>
      <c r="Q57" s="214">
        <v>35</v>
      </c>
      <c r="R57" s="214">
        <v>52</v>
      </c>
      <c r="S57" s="214">
        <v>72</v>
      </c>
      <c r="T57" s="214">
        <v>53</v>
      </c>
      <c r="U57" s="214">
        <v>1360</v>
      </c>
      <c r="V57" s="214">
        <v>909</v>
      </c>
      <c r="W57" s="214">
        <v>124</v>
      </c>
      <c r="X57" s="214">
        <v>797</v>
      </c>
      <c r="Y57" s="214">
        <v>128</v>
      </c>
      <c r="Z57" s="214">
        <v>11</v>
      </c>
      <c r="AA57" s="214">
        <v>105</v>
      </c>
      <c r="AB57" s="214">
        <v>161</v>
      </c>
      <c r="AC57" s="214">
        <v>736</v>
      </c>
      <c r="AD57" s="214">
        <v>343</v>
      </c>
      <c r="AE57" s="214">
        <v>141</v>
      </c>
    </row>
    <row r="58" spans="2:31" ht="16.5" customHeight="1">
      <c r="B58" s="378"/>
      <c r="C58" s="380">
        <v>27</v>
      </c>
      <c r="D58" s="86">
        <v>2015</v>
      </c>
      <c r="E58" s="214">
        <v>9604</v>
      </c>
      <c r="F58" s="214">
        <v>14</v>
      </c>
      <c r="G58" s="214">
        <f t="shared" si="1"/>
        <v>1962</v>
      </c>
      <c r="H58" s="214">
        <v>78</v>
      </c>
      <c r="I58" s="214">
        <v>332</v>
      </c>
      <c r="J58" s="214">
        <v>241</v>
      </c>
      <c r="K58" s="214">
        <v>90</v>
      </c>
      <c r="L58" s="214">
        <v>213</v>
      </c>
      <c r="M58" s="214">
        <v>144</v>
      </c>
      <c r="N58" s="214">
        <v>234</v>
      </c>
      <c r="O58" s="214">
        <v>481</v>
      </c>
      <c r="P58" s="214">
        <v>73</v>
      </c>
      <c r="Q58" s="214">
        <v>29</v>
      </c>
      <c r="R58" s="214">
        <v>47</v>
      </c>
      <c r="S58" s="214">
        <v>87</v>
      </c>
      <c r="T58" s="214">
        <v>56</v>
      </c>
      <c r="U58" s="214">
        <v>1392</v>
      </c>
      <c r="V58" s="214">
        <v>879</v>
      </c>
      <c r="W58" s="214">
        <v>106</v>
      </c>
      <c r="X58" s="214">
        <v>758</v>
      </c>
      <c r="Y58" s="214">
        <v>138</v>
      </c>
      <c r="Z58" s="214">
        <v>12</v>
      </c>
      <c r="AA58" s="214">
        <v>87</v>
      </c>
      <c r="AB58" s="214">
        <v>170</v>
      </c>
      <c r="AC58" s="214">
        <v>918</v>
      </c>
      <c r="AD58" s="214">
        <v>273</v>
      </c>
      <c r="AE58" s="214">
        <v>158</v>
      </c>
    </row>
    <row r="59" spans="2:31" ht="16.5" customHeight="1">
      <c r="B59" s="378"/>
      <c r="C59" s="380">
        <v>28</v>
      </c>
      <c r="D59" s="86">
        <v>2016</v>
      </c>
      <c r="E59" s="214">
        <v>9562</v>
      </c>
      <c r="F59" s="214">
        <v>12</v>
      </c>
      <c r="G59" s="214">
        <f t="shared" si="1"/>
        <v>1987</v>
      </c>
      <c r="H59" s="214">
        <v>77</v>
      </c>
      <c r="I59" s="214">
        <v>317</v>
      </c>
      <c r="J59" s="214">
        <v>220</v>
      </c>
      <c r="K59" s="214">
        <v>117</v>
      </c>
      <c r="L59" s="214">
        <v>231</v>
      </c>
      <c r="M59" s="214">
        <v>139</v>
      </c>
      <c r="N59" s="214">
        <v>270</v>
      </c>
      <c r="O59" s="214">
        <v>447</v>
      </c>
      <c r="P59" s="214">
        <v>79</v>
      </c>
      <c r="Q59" s="214">
        <v>26</v>
      </c>
      <c r="R59" s="214">
        <v>64</v>
      </c>
      <c r="S59" s="214">
        <v>65</v>
      </c>
      <c r="T59" s="214">
        <v>53</v>
      </c>
      <c r="U59" s="214">
        <v>1357</v>
      </c>
      <c r="V59" s="214">
        <v>881</v>
      </c>
      <c r="W59" s="214">
        <v>124</v>
      </c>
      <c r="X59" s="214">
        <v>676</v>
      </c>
      <c r="Y59" s="214">
        <v>123</v>
      </c>
      <c r="Z59" s="214">
        <v>13</v>
      </c>
      <c r="AA59" s="214">
        <v>92</v>
      </c>
      <c r="AB59" s="214">
        <v>171</v>
      </c>
      <c r="AC59" s="214">
        <v>910</v>
      </c>
      <c r="AD59" s="214">
        <v>287</v>
      </c>
      <c r="AE59" s="214">
        <v>130</v>
      </c>
    </row>
    <row r="60" spans="2:31" ht="16.5" customHeight="1">
      <c r="B60" s="378"/>
      <c r="C60" s="380">
        <v>29</v>
      </c>
      <c r="D60" s="86">
        <v>2017</v>
      </c>
      <c r="E60" s="214">
        <v>9694</v>
      </c>
      <c r="F60" s="214">
        <v>9</v>
      </c>
      <c r="G60" s="214">
        <f t="shared" si="1"/>
        <v>1933</v>
      </c>
      <c r="H60" s="214">
        <v>91</v>
      </c>
      <c r="I60" s="214">
        <v>337</v>
      </c>
      <c r="J60" s="214">
        <v>231</v>
      </c>
      <c r="K60" s="214">
        <v>104</v>
      </c>
      <c r="L60" s="214">
        <v>210</v>
      </c>
      <c r="M60" s="214">
        <v>140</v>
      </c>
      <c r="N60" s="214">
        <v>239</v>
      </c>
      <c r="O60" s="214">
        <v>444</v>
      </c>
      <c r="P60" s="214">
        <v>55</v>
      </c>
      <c r="Q60" s="214">
        <v>33</v>
      </c>
      <c r="R60" s="214">
        <v>49</v>
      </c>
      <c r="S60" s="214">
        <v>76</v>
      </c>
      <c r="T60" s="214">
        <v>84</v>
      </c>
      <c r="U60" s="214">
        <v>1426</v>
      </c>
      <c r="V60" s="214">
        <v>878</v>
      </c>
      <c r="W60" s="214">
        <v>117</v>
      </c>
      <c r="X60" s="214">
        <v>550</v>
      </c>
      <c r="Y60" s="214">
        <v>120</v>
      </c>
      <c r="Z60" s="214">
        <v>7</v>
      </c>
      <c r="AA60" s="214">
        <v>98</v>
      </c>
      <c r="AB60" s="214">
        <v>191</v>
      </c>
      <c r="AC60" s="214">
        <v>970</v>
      </c>
      <c r="AD60" s="214">
        <v>265</v>
      </c>
      <c r="AE60" s="214">
        <v>113</v>
      </c>
    </row>
    <row r="61" spans="2:31" ht="16.5" customHeight="1">
      <c r="B61" s="378"/>
      <c r="C61" s="380">
        <v>30</v>
      </c>
      <c r="D61" s="86">
        <v>2018</v>
      </c>
      <c r="E61" s="214">
        <v>9724</v>
      </c>
      <c r="F61" s="214">
        <v>10</v>
      </c>
      <c r="G61" s="214">
        <f t="shared" si="1"/>
        <v>1874</v>
      </c>
      <c r="H61" s="214">
        <v>68</v>
      </c>
      <c r="I61" s="214">
        <v>312</v>
      </c>
      <c r="J61" s="214">
        <v>228</v>
      </c>
      <c r="K61" s="214">
        <v>93</v>
      </c>
      <c r="L61" s="214">
        <v>179</v>
      </c>
      <c r="M61" s="214">
        <v>143</v>
      </c>
      <c r="N61" s="214">
        <v>224</v>
      </c>
      <c r="O61" s="214">
        <v>457</v>
      </c>
      <c r="P61" s="214">
        <v>73</v>
      </c>
      <c r="Q61" s="214">
        <v>38</v>
      </c>
      <c r="R61" s="214">
        <v>59</v>
      </c>
      <c r="S61" s="214">
        <v>102</v>
      </c>
      <c r="T61" s="214">
        <v>74</v>
      </c>
      <c r="U61" s="214">
        <v>1388</v>
      </c>
      <c r="V61" s="214">
        <v>847</v>
      </c>
      <c r="W61" s="214">
        <v>151</v>
      </c>
      <c r="X61" s="214">
        <v>512</v>
      </c>
      <c r="Y61" s="214">
        <v>142</v>
      </c>
      <c r="Z61" s="214">
        <v>19</v>
      </c>
      <c r="AA61" s="214">
        <v>82</v>
      </c>
      <c r="AB61" s="214">
        <v>180</v>
      </c>
      <c r="AC61" s="214">
        <v>987</v>
      </c>
      <c r="AD61" s="214">
        <v>309</v>
      </c>
      <c r="AE61" s="214">
        <v>108</v>
      </c>
    </row>
    <row r="62" spans="2:31" ht="16.5" customHeight="1">
      <c r="B62" s="378" t="s">
        <v>86</v>
      </c>
      <c r="C62" s="380">
        <v>1</v>
      </c>
      <c r="D62" s="86">
        <v>2019</v>
      </c>
      <c r="E62" s="214">
        <v>9710</v>
      </c>
      <c r="F62" s="214">
        <v>9</v>
      </c>
      <c r="G62" s="214">
        <f t="shared" si="1"/>
        <v>1936</v>
      </c>
      <c r="H62" s="214">
        <v>86</v>
      </c>
      <c r="I62" s="214">
        <v>298</v>
      </c>
      <c r="J62" s="214">
        <v>233</v>
      </c>
      <c r="K62" s="214">
        <v>110</v>
      </c>
      <c r="L62" s="214">
        <v>186</v>
      </c>
      <c r="M62" s="214">
        <v>113</v>
      </c>
      <c r="N62" s="214">
        <v>244</v>
      </c>
      <c r="O62" s="214">
        <v>485</v>
      </c>
      <c r="P62" s="214">
        <v>87</v>
      </c>
      <c r="Q62" s="214">
        <v>35</v>
      </c>
      <c r="R62" s="214">
        <v>59</v>
      </c>
      <c r="S62" s="214">
        <v>92</v>
      </c>
      <c r="T62" s="214">
        <v>63</v>
      </c>
      <c r="U62" s="214">
        <v>1376</v>
      </c>
      <c r="V62" s="214">
        <v>803</v>
      </c>
      <c r="W62" s="214">
        <v>138</v>
      </c>
      <c r="X62" s="214">
        <v>463</v>
      </c>
      <c r="Y62" s="214">
        <v>114</v>
      </c>
      <c r="Z62" s="214">
        <v>11</v>
      </c>
      <c r="AA62" s="214">
        <v>75</v>
      </c>
      <c r="AB62" s="214">
        <v>198</v>
      </c>
      <c r="AC62" s="214">
        <v>982</v>
      </c>
      <c r="AD62" s="214">
        <v>240</v>
      </c>
      <c r="AE62" s="214">
        <v>110</v>
      </c>
    </row>
    <row r="63" spans="2:31" ht="16.5" customHeight="1">
      <c r="B63" s="378"/>
      <c r="C63" s="380">
        <v>2</v>
      </c>
      <c r="D63" s="86">
        <v>2020</v>
      </c>
      <c r="E63" s="214">
        <v>9585</v>
      </c>
      <c r="F63" s="214">
        <v>16</v>
      </c>
      <c r="G63" s="214">
        <f t="shared" si="1"/>
        <v>1797</v>
      </c>
      <c r="H63" s="214">
        <v>74</v>
      </c>
      <c r="I63" s="214">
        <v>275</v>
      </c>
      <c r="J63" s="214">
        <v>206</v>
      </c>
      <c r="K63" s="214">
        <v>100</v>
      </c>
      <c r="L63" s="214">
        <v>207</v>
      </c>
      <c r="M63" s="214">
        <v>120</v>
      </c>
      <c r="N63" s="214">
        <v>231</v>
      </c>
      <c r="O63" s="214">
        <v>442</v>
      </c>
      <c r="P63" s="214">
        <v>60</v>
      </c>
      <c r="Q63" s="214">
        <v>27</v>
      </c>
      <c r="R63" s="214">
        <v>55</v>
      </c>
      <c r="S63" s="214">
        <v>95</v>
      </c>
      <c r="T63" s="214">
        <v>66</v>
      </c>
      <c r="U63" s="214">
        <v>1401</v>
      </c>
      <c r="V63" s="214">
        <v>795</v>
      </c>
      <c r="W63" s="214">
        <v>114</v>
      </c>
      <c r="X63" s="214">
        <v>373</v>
      </c>
      <c r="Y63" s="214">
        <v>100</v>
      </c>
      <c r="Z63" s="214">
        <v>7</v>
      </c>
      <c r="AA63" s="214">
        <v>108</v>
      </c>
      <c r="AB63" s="214">
        <v>183</v>
      </c>
      <c r="AC63" s="214">
        <v>1124</v>
      </c>
      <c r="AD63" s="214">
        <v>234</v>
      </c>
      <c r="AE63" s="214">
        <v>124</v>
      </c>
    </row>
    <row r="64" spans="2:31" ht="16.5" customHeight="1">
      <c r="B64" s="378"/>
      <c r="C64" s="380">
        <v>3</v>
      </c>
      <c r="D64" s="86">
        <v>2021</v>
      </c>
      <c r="E64" s="214">
        <v>9851</v>
      </c>
      <c r="F64" s="214">
        <v>10</v>
      </c>
      <c r="G64" s="214">
        <f t="shared" si="1"/>
        <v>1938</v>
      </c>
      <c r="H64" s="214">
        <v>61</v>
      </c>
      <c r="I64" s="214">
        <v>309</v>
      </c>
      <c r="J64" s="214">
        <v>261</v>
      </c>
      <c r="K64" s="214">
        <v>80</v>
      </c>
      <c r="L64" s="214">
        <v>170</v>
      </c>
      <c r="M64" s="214">
        <v>143</v>
      </c>
      <c r="N64" s="214">
        <v>283</v>
      </c>
      <c r="O64" s="214">
        <v>477</v>
      </c>
      <c r="P64" s="214">
        <v>71</v>
      </c>
      <c r="Q64" s="214">
        <v>31</v>
      </c>
      <c r="R64" s="214">
        <v>52</v>
      </c>
      <c r="S64" s="214">
        <v>96</v>
      </c>
      <c r="T64" s="214">
        <v>74</v>
      </c>
      <c r="U64" s="214">
        <v>1351</v>
      </c>
      <c r="V64" s="214">
        <v>749</v>
      </c>
      <c r="W64" s="214">
        <v>160</v>
      </c>
      <c r="X64" s="214">
        <v>356</v>
      </c>
      <c r="Y64" s="214">
        <v>129</v>
      </c>
      <c r="Z64" s="214">
        <v>12</v>
      </c>
      <c r="AA64" s="214">
        <v>103</v>
      </c>
      <c r="AB64" s="214">
        <v>181</v>
      </c>
      <c r="AC64" s="214">
        <v>1217</v>
      </c>
      <c r="AD64" s="214">
        <v>247</v>
      </c>
      <c r="AE64" s="214">
        <v>103</v>
      </c>
    </row>
    <row r="65" spans="2:31" ht="16.5" customHeight="1">
      <c r="B65" s="378"/>
      <c r="C65" s="380">
        <v>4</v>
      </c>
      <c r="D65" s="86">
        <v>2022</v>
      </c>
      <c r="E65" s="214">
        <v>10434</v>
      </c>
      <c r="F65" s="214">
        <v>11</v>
      </c>
      <c r="G65" s="214">
        <f t="shared" si="1"/>
        <v>1939</v>
      </c>
      <c r="H65" s="214">
        <v>72</v>
      </c>
      <c r="I65" s="214">
        <v>331</v>
      </c>
      <c r="J65" s="214">
        <v>262</v>
      </c>
      <c r="K65" s="214">
        <v>89</v>
      </c>
      <c r="L65" s="214">
        <v>157</v>
      </c>
      <c r="M65" s="214">
        <v>128</v>
      </c>
      <c r="N65" s="214">
        <v>256</v>
      </c>
      <c r="O65" s="214">
        <v>485</v>
      </c>
      <c r="P65" s="214">
        <v>57</v>
      </c>
      <c r="Q65" s="214">
        <v>50</v>
      </c>
      <c r="R65" s="214">
        <v>52</v>
      </c>
      <c r="S65" s="214">
        <v>86</v>
      </c>
      <c r="T65" s="214">
        <v>62</v>
      </c>
      <c r="U65" s="214">
        <v>1446</v>
      </c>
      <c r="V65" s="214">
        <v>745</v>
      </c>
      <c r="W65" s="214">
        <v>154</v>
      </c>
      <c r="X65" s="214">
        <v>384</v>
      </c>
      <c r="Y65" s="214">
        <v>98</v>
      </c>
      <c r="Z65" s="214">
        <v>5</v>
      </c>
      <c r="AA65" s="214">
        <v>108</v>
      </c>
      <c r="AB65" s="214">
        <v>216</v>
      </c>
      <c r="AC65" s="214">
        <v>1349</v>
      </c>
      <c r="AD65" s="214">
        <v>298</v>
      </c>
      <c r="AE65" s="214">
        <v>105</v>
      </c>
    </row>
    <row r="66" spans="2:31" ht="16.5" customHeight="1">
      <c r="B66" s="378"/>
      <c r="C66" s="380">
        <v>5</v>
      </c>
      <c r="D66" s="86">
        <v>2023</v>
      </c>
      <c r="E66" s="214">
        <v>10461</v>
      </c>
      <c r="F66" s="214">
        <v>5</v>
      </c>
      <c r="G66" s="214">
        <f t="shared" si="1"/>
        <v>1865</v>
      </c>
      <c r="H66" s="214">
        <v>67</v>
      </c>
      <c r="I66" s="214">
        <v>249</v>
      </c>
      <c r="J66" s="214">
        <v>258</v>
      </c>
      <c r="K66" s="214">
        <v>109</v>
      </c>
      <c r="L66" s="214">
        <v>176</v>
      </c>
      <c r="M66" s="214">
        <v>110</v>
      </c>
      <c r="N66" s="214">
        <v>265</v>
      </c>
      <c r="O66" s="214">
        <v>466</v>
      </c>
      <c r="P66" s="214">
        <v>71</v>
      </c>
      <c r="Q66" s="214">
        <v>36</v>
      </c>
      <c r="R66" s="214">
        <v>58</v>
      </c>
      <c r="S66" s="214">
        <v>99</v>
      </c>
      <c r="T66" s="214">
        <v>68</v>
      </c>
      <c r="U66" s="214">
        <v>1405</v>
      </c>
      <c r="V66" s="214">
        <v>780</v>
      </c>
      <c r="W66" s="214">
        <v>153</v>
      </c>
      <c r="X66" s="214">
        <v>335</v>
      </c>
      <c r="Y66" s="214">
        <v>105</v>
      </c>
      <c r="Z66" s="214">
        <v>15</v>
      </c>
      <c r="AA66" s="214">
        <v>99</v>
      </c>
      <c r="AB66" s="214">
        <v>199</v>
      </c>
      <c r="AC66" s="214">
        <v>1314</v>
      </c>
      <c r="AD66" s="214">
        <v>285</v>
      </c>
      <c r="AE66" s="214">
        <v>115</v>
      </c>
    </row>
    <row r="67" spans="2:31" ht="16.5" customHeight="1">
      <c r="B67" s="381"/>
      <c r="C67" s="383"/>
      <c r="D67" s="386"/>
      <c r="E67" s="212"/>
      <c r="F67" s="212"/>
      <c r="G67" s="212"/>
      <c r="H67" s="212"/>
      <c r="I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  <c r="U67" s="212"/>
      <c r="V67" s="212"/>
      <c r="W67" s="212"/>
      <c r="X67" s="212"/>
      <c r="Y67" s="212"/>
      <c r="Z67" s="212"/>
      <c r="AA67" s="212"/>
      <c r="AB67" s="212"/>
      <c r="AC67" s="212"/>
      <c r="AD67" s="212"/>
      <c r="AE67" s="212"/>
    </row>
    <row r="69" spans="2:31">
      <c r="B69" t="s">
        <v>844</v>
      </c>
    </row>
  </sheetData>
  <mergeCells count="18">
    <mergeCell ref="AD4:AD5"/>
    <mergeCell ref="AE4:AE5"/>
    <mergeCell ref="F4:F5"/>
    <mergeCell ref="AA4:AA5"/>
    <mergeCell ref="AB4:AB5"/>
    <mergeCell ref="AC4:AC5"/>
    <mergeCell ref="E4:E5"/>
    <mergeCell ref="B4:D5"/>
    <mergeCell ref="X4:X5"/>
    <mergeCell ref="Y4:Y5"/>
    <mergeCell ref="Z4:Z5"/>
    <mergeCell ref="H4:R4"/>
    <mergeCell ref="S4:S5"/>
    <mergeCell ref="T4:T5"/>
    <mergeCell ref="U4:U5"/>
    <mergeCell ref="V4:V5"/>
    <mergeCell ref="W4:W5"/>
    <mergeCell ref="G4:G5"/>
  </mergeCells>
  <phoneticPr fontId="9"/>
  <pageMargins left="0.59055118110236227" right="0.59055118110236227" top="0.59055118110236227" bottom="0.59055118110236227" header="0.31496062992125984" footer="0.31496062992125984"/>
  <pageSetup paperSize="8" scale="75" orientation="landscape" horizontalDpi="300" verticalDpi="300" r:id="rId1"/>
  <colBreaks count="1" manualBreakCount="1">
    <brk id="18" max="36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4D3E9-A757-49DE-8638-7901555DA34D}">
  <sheetPr>
    <pageSetUpPr fitToPage="1"/>
  </sheetPr>
  <dimension ref="B1:L81"/>
  <sheetViews>
    <sheetView zoomScale="80" zoomScaleNormal="80" workbookViewId="0">
      <pane xSplit="4" ySplit="6" topLeftCell="E7" activePane="bottomRight" state="frozen"/>
      <selection activeCell="E26" sqref="E26"/>
      <selection pane="topRight" activeCell="E26" sqref="E26"/>
      <selection pane="bottomLeft" activeCell="E26" sqref="E26"/>
      <selection pane="bottomRight"/>
    </sheetView>
  </sheetViews>
  <sheetFormatPr defaultRowHeight="18.75"/>
  <cols>
    <col min="2" max="4" width="5.625" customWidth="1"/>
    <col min="5" max="12" width="10.625" customWidth="1"/>
  </cols>
  <sheetData>
    <row r="1" spans="2:12" ht="39.950000000000003" customHeight="1" thickBot="1">
      <c r="B1" s="292" t="s">
        <v>884</v>
      </c>
      <c r="C1" s="292"/>
      <c r="D1" s="292"/>
      <c r="E1" s="292"/>
      <c r="F1" s="292"/>
      <c r="G1" s="292"/>
      <c r="H1" s="292"/>
      <c r="I1" s="292"/>
      <c r="J1" s="292"/>
      <c r="K1" s="292"/>
      <c r="L1" s="296"/>
    </row>
    <row r="2" spans="2:12" ht="19.5" thickTop="1"/>
    <row r="3" spans="2:12">
      <c r="B3" t="s">
        <v>883</v>
      </c>
    </row>
    <row r="4" spans="2:12">
      <c r="B4" s="587" t="s">
        <v>106</v>
      </c>
      <c r="C4" s="587"/>
      <c r="D4" s="587"/>
      <c r="E4" s="587" t="s">
        <v>882</v>
      </c>
      <c r="F4" s="587" t="s">
        <v>881</v>
      </c>
      <c r="G4" s="587" t="s">
        <v>880</v>
      </c>
      <c r="H4" s="587" t="s">
        <v>879</v>
      </c>
      <c r="I4" s="588" t="s">
        <v>878</v>
      </c>
      <c r="J4" s="587" t="s">
        <v>877</v>
      </c>
      <c r="K4" s="587"/>
      <c r="L4" s="587"/>
    </row>
    <row r="5" spans="2:12" ht="37.5" customHeight="1">
      <c r="B5" s="587"/>
      <c r="C5" s="587"/>
      <c r="D5" s="587"/>
      <c r="E5" s="587"/>
      <c r="F5" s="587"/>
      <c r="G5" s="587"/>
      <c r="H5" s="587"/>
      <c r="I5" s="587"/>
      <c r="J5" s="353" t="s">
        <v>876</v>
      </c>
      <c r="K5" s="353" t="s">
        <v>875</v>
      </c>
      <c r="L5" s="349" t="s">
        <v>874</v>
      </c>
    </row>
    <row r="6" spans="2:12">
      <c r="B6" s="152" t="s">
        <v>352</v>
      </c>
      <c r="C6" s="347"/>
      <c r="D6" s="143"/>
      <c r="E6" s="151"/>
      <c r="F6" s="151"/>
      <c r="G6" s="151"/>
      <c r="H6" s="151"/>
      <c r="I6" s="151"/>
      <c r="J6" s="151"/>
      <c r="K6" s="151"/>
      <c r="L6" s="151"/>
    </row>
    <row r="7" spans="2:12">
      <c r="B7" s="378" t="s">
        <v>87</v>
      </c>
      <c r="C7" s="380">
        <v>1</v>
      </c>
      <c r="D7" s="86">
        <v>1989</v>
      </c>
      <c r="E7" s="214">
        <v>35133</v>
      </c>
      <c r="F7" s="214">
        <v>6703</v>
      </c>
      <c r="G7" s="214">
        <v>17249</v>
      </c>
      <c r="H7" s="214">
        <v>3770</v>
      </c>
      <c r="I7" s="214">
        <v>4352</v>
      </c>
      <c r="J7" s="214" t="s">
        <v>188</v>
      </c>
      <c r="K7" s="214">
        <v>6991</v>
      </c>
      <c r="L7" s="214">
        <v>136</v>
      </c>
    </row>
    <row r="8" spans="2:12">
      <c r="B8" s="148"/>
      <c r="C8" s="380">
        <v>2</v>
      </c>
      <c r="D8" s="86">
        <v>1990</v>
      </c>
      <c r="E8" s="214">
        <v>32105</v>
      </c>
      <c r="F8" s="214">
        <v>7187</v>
      </c>
      <c r="G8" s="214">
        <v>16360</v>
      </c>
      <c r="H8" s="214">
        <v>4084</v>
      </c>
      <c r="I8" s="214">
        <v>5168</v>
      </c>
      <c r="J8" s="214" t="s">
        <v>188</v>
      </c>
      <c r="K8" s="214">
        <v>7064</v>
      </c>
      <c r="L8" s="214">
        <v>44</v>
      </c>
    </row>
    <row r="9" spans="2:12">
      <c r="B9" s="148"/>
      <c r="C9" s="380">
        <v>3</v>
      </c>
      <c r="D9" s="86">
        <v>1991</v>
      </c>
      <c r="E9" s="214">
        <v>31895</v>
      </c>
      <c r="F9" s="214">
        <v>7545</v>
      </c>
      <c r="G9" s="214">
        <v>10904</v>
      </c>
      <c r="H9" s="214">
        <v>3577</v>
      </c>
      <c r="I9" s="214">
        <v>5478</v>
      </c>
      <c r="J9" s="214" t="s">
        <v>188</v>
      </c>
      <c r="K9" s="214">
        <v>7327</v>
      </c>
      <c r="L9" s="214" t="s">
        <v>188</v>
      </c>
    </row>
    <row r="10" spans="2:12">
      <c r="B10" s="148"/>
      <c r="C10" s="380">
        <v>4</v>
      </c>
      <c r="D10" s="86">
        <v>1992</v>
      </c>
      <c r="E10" s="214">
        <v>31602</v>
      </c>
      <c r="F10" s="214">
        <v>7915</v>
      </c>
      <c r="G10" s="214">
        <v>10885</v>
      </c>
      <c r="H10" s="214">
        <v>3544</v>
      </c>
      <c r="I10" s="214">
        <v>6241</v>
      </c>
      <c r="J10" s="214" t="s">
        <v>188</v>
      </c>
      <c r="K10" s="214">
        <v>7341</v>
      </c>
      <c r="L10" s="214" t="s">
        <v>188</v>
      </c>
    </row>
    <row r="11" spans="2:12">
      <c r="B11" s="148"/>
      <c r="C11" s="380">
        <v>5</v>
      </c>
      <c r="D11" s="86">
        <v>1993</v>
      </c>
      <c r="E11" s="214">
        <v>31520</v>
      </c>
      <c r="F11" s="214">
        <v>8355</v>
      </c>
      <c r="G11" s="214">
        <v>10344</v>
      </c>
      <c r="H11" s="214">
        <v>2684</v>
      </c>
      <c r="I11" s="214">
        <v>6892</v>
      </c>
      <c r="J11" s="214" t="s">
        <v>188</v>
      </c>
      <c r="K11" s="214">
        <v>7660</v>
      </c>
      <c r="L11" s="214" t="s">
        <v>188</v>
      </c>
    </row>
    <row r="12" spans="2:12">
      <c r="B12" s="148"/>
      <c r="C12" s="380">
        <v>6</v>
      </c>
      <c r="D12" s="86">
        <v>1994</v>
      </c>
      <c r="E12" s="214">
        <v>31273</v>
      </c>
      <c r="F12" s="214">
        <v>7977</v>
      </c>
      <c r="G12" s="214">
        <v>8102</v>
      </c>
      <c r="H12" s="214">
        <v>511</v>
      </c>
      <c r="I12" s="214">
        <v>7784</v>
      </c>
      <c r="J12" s="214" t="s">
        <v>188</v>
      </c>
      <c r="K12" s="214">
        <v>7591</v>
      </c>
      <c r="L12" s="214" t="s">
        <v>188</v>
      </c>
    </row>
    <row r="13" spans="2:12">
      <c r="B13" s="148"/>
      <c r="C13" s="380">
        <v>7</v>
      </c>
      <c r="D13" s="86">
        <v>1995</v>
      </c>
      <c r="E13" s="214">
        <v>30943</v>
      </c>
      <c r="F13" s="214">
        <v>8617</v>
      </c>
      <c r="G13" s="214">
        <v>10332</v>
      </c>
      <c r="H13" s="214">
        <v>2376</v>
      </c>
      <c r="I13" s="214">
        <v>8255</v>
      </c>
      <c r="J13" s="214" t="s">
        <v>188</v>
      </c>
      <c r="K13" s="214">
        <v>7956</v>
      </c>
      <c r="L13" s="214" t="s">
        <v>188</v>
      </c>
    </row>
    <row r="14" spans="2:12">
      <c r="B14" s="148"/>
      <c r="C14" s="380">
        <v>8</v>
      </c>
      <c r="D14" s="86">
        <v>1996</v>
      </c>
      <c r="E14" s="214">
        <v>30854</v>
      </c>
      <c r="F14" s="214">
        <v>9100</v>
      </c>
      <c r="G14" s="214">
        <v>10142</v>
      </c>
      <c r="H14" s="214">
        <v>1963</v>
      </c>
      <c r="I14" s="214">
        <v>8229</v>
      </c>
      <c r="J14" s="214" t="s">
        <v>188</v>
      </c>
      <c r="K14" s="214">
        <v>8179</v>
      </c>
      <c r="L14" s="214" t="s">
        <v>188</v>
      </c>
    </row>
    <row r="15" spans="2:12">
      <c r="B15" s="148"/>
      <c r="C15" s="380">
        <v>9</v>
      </c>
      <c r="D15" s="86">
        <v>1997</v>
      </c>
      <c r="E15" s="214">
        <v>30641</v>
      </c>
      <c r="F15" s="214">
        <v>9427</v>
      </c>
      <c r="G15" s="214">
        <v>9890</v>
      </c>
      <c r="H15" s="214">
        <v>1488</v>
      </c>
      <c r="I15" s="214">
        <v>8605</v>
      </c>
      <c r="J15" s="214" t="s">
        <v>188</v>
      </c>
      <c r="K15" s="214">
        <v>8402</v>
      </c>
      <c r="L15" s="214" t="s">
        <v>188</v>
      </c>
    </row>
    <row r="16" spans="2:12">
      <c r="B16" s="148"/>
      <c r="C16" s="380">
        <v>10</v>
      </c>
      <c r="D16" s="86">
        <v>1998</v>
      </c>
      <c r="E16" s="214">
        <v>30285</v>
      </c>
      <c r="F16" s="214">
        <v>10420</v>
      </c>
      <c r="G16" s="214">
        <v>10599</v>
      </c>
      <c r="H16" s="214">
        <v>2202</v>
      </c>
      <c r="I16" s="214">
        <v>8537</v>
      </c>
      <c r="J16" s="214" t="s">
        <v>188</v>
      </c>
      <c r="K16" s="214">
        <v>8397</v>
      </c>
      <c r="L16" s="214" t="s">
        <v>188</v>
      </c>
    </row>
    <row r="17" spans="2:12">
      <c r="B17" s="148"/>
      <c r="C17" s="380">
        <v>11</v>
      </c>
      <c r="D17" s="86">
        <v>1999</v>
      </c>
      <c r="E17" s="214">
        <v>30042</v>
      </c>
      <c r="F17" s="214">
        <v>10821</v>
      </c>
      <c r="G17" s="214">
        <v>11640</v>
      </c>
      <c r="H17" s="214">
        <v>1907</v>
      </c>
      <c r="I17" s="214">
        <v>8994</v>
      </c>
      <c r="J17" s="214" t="s">
        <v>188</v>
      </c>
      <c r="K17" s="214">
        <v>9733</v>
      </c>
      <c r="L17" s="214" t="s">
        <v>188</v>
      </c>
    </row>
    <row r="18" spans="2:12">
      <c r="B18" s="148"/>
      <c r="C18" s="380">
        <v>12</v>
      </c>
      <c r="D18" s="86">
        <v>2000</v>
      </c>
      <c r="E18" s="214">
        <v>29806</v>
      </c>
      <c r="F18" s="214">
        <v>11282</v>
      </c>
      <c r="G18" s="214">
        <v>9745</v>
      </c>
      <c r="H18" s="214">
        <v>1515</v>
      </c>
      <c r="I18" s="214">
        <v>8624</v>
      </c>
      <c r="J18" s="214" t="s">
        <v>188</v>
      </c>
      <c r="K18" s="214">
        <v>8230</v>
      </c>
      <c r="L18" s="214" t="s">
        <v>188</v>
      </c>
    </row>
    <row r="19" spans="2:12">
      <c r="B19" s="148"/>
      <c r="C19" s="380">
        <v>13</v>
      </c>
      <c r="D19" s="86">
        <v>2001</v>
      </c>
      <c r="E19" s="214">
        <v>29423</v>
      </c>
      <c r="F19" s="214">
        <v>11985</v>
      </c>
      <c r="G19" s="214">
        <v>9411</v>
      </c>
      <c r="H19" s="214">
        <v>1271</v>
      </c>
      <c r="I19" s="214">
        <v>8692</v>
      </c>
      <c r="J19" s="214" t="s">
        <v>188</v>
      </c>
      <c r="K19" s="214">
        <v>8140</v>
      </c>
      <c r="L19" s="214" t="s">
        <v>188</v>
      </c>
    </row>
    <row r="20" spans="2:12">
      <c r="B20" s="148"/>
      <c r="C20" s="380">
        <v>14</v>
      </c>
      <c r="D20" s="86">
        <v>2002</v>
      </c>
      <c r="E20" s="214">
        <v>28907</v>
      </c>
      <c r="F20" s="214">
        <v>12279</v>
      </c>
      <c r="G20" s="214">
        <v>8790</v>
      </c>
      <c r="H20" s="214">
        <v>898</v>
      </c>
      <c r="I20" s="214">
        <v>9331</v>
      </c>
      <c r="J20" s="214" t="s">
        <v>188</v>
      </c>
      <c r="K20" s="214">
        <v>7892</v>
      </c>
      <c r="L20" s="214" t="s">
        <v>188</v>
      </c>
    </row>
    <row r="21" spans="2:12">
      <c r="B21" s="148"/>
      <c r="C21" s="380">
        <v>15</v>
      </c>
      <c r="D21" s="86">
        <v>2003</v>
      </c>
      <c r="E21" s="214">
        <v>28609</v>
      </c>
      <c r="F21" s="214">
        <v>12784</v>
      </c>
      <c r="G21" s="214">
        <v>18359</v>
      </c>
      <c r="H21" s="214">
        <v>549</v>
      </c>
      <c r="I21" s="214">
        <v>10078</v>
      </c>
      <c r="J21" s="214" t="s">
        <v>188</v>
      </c>
      <c r="K21" s="214">
        <v>7732</v>
      </c>
      <c r="L21" s="214" t="s">
        <v>188</v>
      </c>
    </row>
    <row r="22" spans="2:12">
      <c r="B22" s="148"/>
      <c r="C22" s="380">
        <v>16</v>
      </c>
      <c r="D22" s="86">
        <v>2004</v>
      </c>
      <c r="E22" s="214">
        <v>28567</v>
      </c>
      <c r="F22" s="214">
        <v>13975</v>
      </c>
      <c r="G22" s="214">
        <v>19481</v>
      </c>
      <c r="H22" s="214">
        <v>447</v>
      </c>
      <c r="I22" s="214">
        <v>10604</v>
      </c>
      <c r="J22" s="214" t="s">
        <v>188</v>
      </c>
      <c r="K22" s="214">
        <v>8430</v>
      </c>
      <c r="L22" s="214" t="s">
        <v>188</v>
      </c>
    </row>
    <row r="23" spans="2:12">
      <c r="B23" s="148"/>
      <c r="C23" s="380">
        <v>17</v>
      </c>
      <c r="D23" s="86">
        <v>2005</v>
      </c>
      <c r="E23" s="214">
        <v>28109</v>
      </c>
      <c r="F23" s="214">
        <v>15667</v>
      </c>
      <c r="G23" s="214">
        <v>19526</v>
      </c>
      <c r="H23" s="214">
        <v>287</v>
      </c>
      <c r="I23" s="214">
        <v>11661</v>
      </c>
      <c r="J23" s="214" t="s">
        <v>188</v>
      </c>
      <c r="K23" s="214">
        <v>7578</v>
      </c>
      <c r="L23" s="214" t="s">
        <v>188</v>
      </c>
    </row>
    <row r="24" spans="2:12">
      <c r="B24" s="148"/>
      <c r="C24" s="380">
        <v>18</v>
      </c>
      <c r="D24" s="86">
        <v>2006</v>
      </c>
      <c r="E24" s="214">
        <v>28210</v>
      </c>
      <c r="F24" s="214">
        <v>15984</v>
      </c>
      <c r="G24" s="214">
        <v>19386</v>
      </c>
      <c r="H24" s="214">
        <v>287</v>
      </c>
      <c r="I24" s="214">
        <v>11764</v>
      </c>
      <c r="J24" s="214" t="s">
        <v>188</v>
      </c>
      <c r="K24" s="214">
        <v>7335</v>
      </c>
      <c r="L24" s="214" t="s">
        <v>188</v>
      </c>
    </row>
    <row r="25" spans="2:12">
      <c r="B25" s="148"/>
      <c r="C25" s="380">
        <v>19</v>
      </c>
      <c r="D25" s="86">
        <v>2007</v>
      </c>
      <c r="E25" s="214">
        <v>27774</v>
      </c>
      <c r="F25" s="214">
        <v>16734</v>
      </c>
      <c r="G25" s="214">
        <v>16648</v>
      </c>
      <c r="H25" s="214">
        <v>235</v>
      </c>
      <c r="I25" s="214">
        <v>9633</v>
      </c>
      <c r="J25" s="214" t="s">
        <v>188</v>
      </c>
      <c r="K25" s="214">
        <v>6780</v>
      </c>
      <c r="L25" s="214" t="s">
        <v>188</v>
      </c>
    </row>
    <row r="26" spans="2:12">
      <c r="B26" s="148"/>
      <c r="C26" s="380">
        <v>20</v>
      </c>
      <c r="D26" s="86">
        <v>2008</v>
      </c>
      <c r="E26" s="214">
        <v>27213</v>
      </c>
      <c r="F26" s="214">
        <v>17240</v>
      </c>
      <c r="G26" s="214">
        <v>16474</v>
      </c>
      <c r="H26" s="214">
        <v>160</v>
      </c>
      <c r="I26" s="214">
        <v>9699</v>
      </c>
      <c r="J26" s="214" t="s">
        <v>188</v>
      </c>
      <c r="K26" s="214">
        <v>6615</v>
      </c>
      <c r="L26" s="214" t="s">
        <v>188</v>
      </c>
    </row>
    <row r="27" spans="2:12">
      <c r="B27" s="148"/>
      <c r="C27" s="380">
        <v>21</v>
      </c>
      <c r="D27" s="86">
        <v>2009</v>
      </c>
      <c r="E27" s="214">
        <v>26793</v>
      </c>
      <c r="F27" s="214">
        <v>17052</v>
      </c>
      <c r="G27" s="214">
        <v>16394</v>
      </c>
      <c r="H27" s="214">
        <v>135</v>
      </c>
      <c r="I27" s="214">
        <v>9744</v>
      </c>
      <c r="J27" s="214" t="s">
        <v>412</v>
      </c>
      <c r="K27" s="214">
        <v>6515</v>
      </c>
      <c r="L27" s="214" t="s">
        <v>412</v>
      </c>
    </row>
    <row r="28" spans="2:12">
      <c r="B28" s="148"/>
      <c r="C28" s="380">
        <v>22</v>
      </c>
      <c r="D28" s="86">
        <v>2010</v>
      </c>
      <c r="E28" s="214">
        <v>26240</v>
      </c>
      <c r="F28" s="214">
        <v>17413</v>
      </c>
      <c r="G28" s="214">
        <v>16052</v>
      </c>
      <c r="H28" s="214">
        <v>135</v>
      </c>
      <c r="I28" s="214">
        <v>9652</v>
      </c>
      <c r="J28" s="214" t="s">
        <v>412</v>
      </c>
      <c r="K28" s="214">
        <v>6265</v>
      </c>
      <c r="L28" s="214" t="s">
        <v>412</v>
      </c>
    </row>
    <row r="29" spans="2:12">
      <c r="B29" s="148"/>
      <c r="C29" s="380">
        <v>23</v>
      </c>
      <c r="D29" s="86">
        <v>2011</v>
      </c>
      <c r="E29" s="214">
        <v>25763</v>
      </c>
      <c r="F29" s="214">
        <v>16380</v>
      </c>
      <c r="G29" s="214">
        <v>15990</v>
      </c>
      <c r="H29" s="214">
        <v>135</v>
      </c>
      <c r="I29" s="214">
        <v>9677</v>
      </c>
      <c r="J29" s="214" t="s">
        <v>188</v>
      </c>
      <c r="K29" s="214">
        <v>7020</v>
      </c>
      <c r="L29" s="214" t="s">
        <v>188</v>
      </c>
    </row>
    <row r="30" spans="2:12">
      <c r="B30" s="148"/>
      <c r="C30" s="380">
        <v>24</v>
      </c>
      <c r="D30" s="86">
        <v>2012</v>
      </c>
      <c r="E30" s="214">
        <v>25737</v>
      </c>
      <c r="F30" s="214">
        <v>15037</v>
      </c>
      <c r="G30" s="214">
        <v>15513</v>
      </c>
      <c r="H30" s="214">
        <v>135</v>
      </c>
      <c r="I30" s="214">
        <v>9511</v>
      </c>
      <c r="J30" s="214" t="s">
        <v>188</v>
      </c>
      <c r="K30" s="214">
        <v>5867</v>
      </c>
      <c r="L30" s="214" t="s">
        <v>188</v>
      </c>
    </row>
    <row r="31" spans="2:12">
      <c r="B31" s="148"/>
      <c r="C31" s="380">
        <v>25</v>
      </c>
      <c r="D31" s="86">
        <v>2013</v>
      </c>
      <c r="E31" s="214">
        <v>25355</v>
      </c>
      <c r="F31" s="214">
        <v>15182</v>
      </c>
      <c r="G31" s="214">
        <v>15862</v>
      </c>
      <c r="H31" s="214">
        <v>131</v>
      </c>
      <c r="I31" s="214">
        <v>9626</v>
      </c>
      <c r="J31" s="214" t="s">
        <v>188</v>
      </c>
      <c r="K31" s="214">
        <v>6105</v>
      </c>
      <c r="L31" s="214" t="s">
        <v>188</v>
      </c>
    </row>
    <row r="32" spans="2:12">
      <c r="B32" s="148"/>
      <c r="C32" s="380">
        <v>26</v>
      </c>
      <c r="D32" s="86">
        <v>2014</v>
      </c>
      <c r="E32" s="214">
        <v>25069</v>
      </c>
      <c r="F32" s="214">
        <v>15596</v>
      </c>
      <c r="G32" s="214">
        <v>15425</v>
      </c>
      <c r="H32" s="214">
        <v>225</v>
      </c>
      <c r="I32" s="214">
        <v>9131</v>
      </c>
      <c r="J32" s="214" t="s">
        <v>188</v>
      </c>
      <c r="K32" s="214">
        <v>6069</v>
      </c>
      <c r="L32" s="214" t="s">
        <v>188</v>
      </c>
    </row>
    <row r="33" spans="2:12">
      <c r="B33" s="148"/>
      <c r="C33" s="380">
        <v>27</v>
      </c>
      <c r="D33" s="86">
        <v>2015</v>
      </c>
      <c r="E33" s="214">
        <v>24728</v>
      </c>
      <c r="F33" s="214">
        <v>15575</v>
      </c>
      <c r="G33" s="214">
        <v>15125</v>
      </c>
      <c r="H33" s="214">
        <v>1</v>
      </c>
      <c r="I33" s="214">
        <v>9514</v>
      </c>
      <c r="J33" s="214" t="s">
        <v>188</v>
      </c>
      <c r="K33" s="214">
        <v>5610</v>
      </c>
      <c r="L33" s="214" t="s">
        <v>188</v>
      </c>
    </row>
    <row r="34" spans="2:12">
      <c r="B34" s="148"/>
      <c r="C34" s="380">
        <v>28</v>
      </c>
      <c r="D34" s="86">
        <v>2016</v>
      </c>
      <c r="E34" s="214">
        <v>24369</v>
      </c>
      <c r="F34" s="214">
        <v>15571</v>
      </c>
      <c r="G34" s="214">
        <v>15107</v>
      </c>
      <c r="H34" s="214">
        <v>1</v>
      </c>
      <c r="I34" s="214">
        <v>9572</v>
      </c>
      <c r="J34" s="214" t="s">
        <v>188</v>
      </c>
      <c r="K34" s="214">
        <v>5534</v>
      </c>
      <c r="L34" s="214" t="s">
        <v>188</v>
      </c>
    </row>
    <row r="35" spans="2:12">
      <c r="B35" s="148"/>
      <c r="C35" s="380">
        <v>29</v>
      </c>
      <c r="D35" s="86">
        <v>2017</v>
      </c>
      <c r="E35" s="214">
        <v>24034</v>
      </c>
      <c r="F35" s="214">
        <v>15748</v>
      </c>
      <c r="G35" s="214">
        <v>14678</v>
      </c>
      <c r="H35" s="214">
        <v>1</v>
      </c>
      <c r="I35" s="214">
        <v>9446</v>
      </c>
      <c r="J35" s="214" t="s">
        <v>188</v>
      </c>
      <c r="K35" s="214">
        <v>5231</v>
      </c>
      <c r="L35" s="214" t="s">
        <v>188</v>
      </c>
    </row>
    <row r="36" spans="2:12">
      <c r="B36" s="148"/>
      <c r="C36" s="380">
        <v>30</v>
      </c>
      <c r="D36" s="86">
        <v>2018</v>
      </c>
      <c r="E36" s="214">
        <v>23743</v>
      </c>
      <c r="F36" s="214">
        <v>16662</v>
      </c>
      <c r="G36" s="214">
        <v>14772</v>
      </c>
      <c r="H36" s="214">
        <v>1</v>
      </c>
      <c r="I36" s="214">
        <v>9519</v>
      </c>
      <c r="J36" s="214" t="s">
        <v>188</v>
      </c>
      <c r="K36" s="214">
        <v>5252</v>
      </c>
      <c r="L36" s="214" t="s">
        <v>188</v>
      </c>
    </row>
    <row r="37" spans="2:12">
      <c r="B37" s="148" t="s">
        <v>86</v>
      </c>
      <c r="C37" s="380">
        <v>1</v>
      </c>
      <c r="D37" s="86">
        <v>2019</v>
      </c>
      <c r="E37" s="214">
        <v>23505</v>
      </c>
      <c r="F37" s="214">
        <v>16870</v>
      </c>
      <c r="G37" s="214">
        <v>14600</v>
      </c>
      <c r="H37" s="214">
        <v>1</v>
      </c>
      <c r="I37" s="214">
        <v>9699</v>
      </c>
      <c r="J37" s="214" t="s">
        <v>188</v>
      </c>
      <c r="K37" s="214">
        <v>4900</v>
      </c>
      <c r="L37" s="214" t="s">
        <v>188</v>
      </c>
    </row>
    <row r="38" spans="2:12">
      <c r="B38" s="148"/>
      <c r="C38" s="380">
        <v>2</v>
      </c>
      <c r="D38" s="86">
        <v>2020</v>
      </c>
      <c r="E38" s="214">
        <v>23160</v>
      </c>
      <c r="F38" s="214">
        <v>16765</v>
      </c>
      <c r="G38" s="214">
        <v>14738</v>
      </c>
      <c r="H38" s="214">
        <v>1</v>
      </c>
      <c r="I38" s="214">
        <v>9674</v>
      </c>
      <c r="J38" s="214">
        <v>5063</v>
      </c>
      <c r="K38" s="214" t="s">
        <v>188</v>
      </c>
      <c r="L38" s="214" t="s">
        <v>188</v>
      </c>
    </row>
    <row r="39" spans="2:12">
      <c r="B39" s="148"/>
      <c r="C39" s="380">
        <v>3</v>
      </c>
      <c r="D39" s="86">
        <v>2021</v>
      </c>
      <c r="E39" s="214">
        <v>22665</v>
      </c>
      <c r="F39" s="214">
        <v>16553</v>
      </c>
      <c r="G39" s="214">
        <v>14454</v>
      </c>
      <c r="H39" s="214">
        <v>1</v>
      </c>
      <c r="I39" s="214">
        <v>9684</v>
      </c>
      <c r="J39" s="214">
        <v>4769</v>
      </c>
      <c r="K39" s="214" t="s">
        <v>412</v>
      </c>
      <c r="L39" s="214" t="s">
        <v>412</v>
      </c>
    </row>
    <row r="40" spans="2:12">
      <c r="B40" s="148"/>
      <c r="C40" s="380">
        <v>4</v>
      </c>
      <c r="D40" s="86">
        <v>2022</v>
      </c>
      <c r="E40" s="214">
        <v>22254</v>
      </c>
      <c r="F40" s="214">
        <v>16235</v>
      </c>
      <c r="G40" s="214">
        <v>14320</v>
      </c>
      <c r="H40" s="214">
        <v>1</v>
      </c>
      <c r="I40" s="214">
        <v>9704</v>
      </c>
      <c r="J40" s="214">
        <v>4615</v>
      </c>
      <c r="K40" s="214" t="s">
        <v>412</v>
      </c>
      <c r="L40" s="214" t="s">
        <v>412</v>
      </c>
    </row>
    <row r="41" spans="2:12">
      <c r="B41" s="148"/>
      <c r="C41" s="380">
        <v>5</v>
      </c>
      <c r="D41" s="86">
        <v>2023</v>
      </c>
      <c r="E41" s="214">
        <v>21852</v>
      </c>
      <c r="F41" s="214">
        <v>15785</v>
      </c>
      <c r="G41" s="214">
        <v>14041</v>
      </c>
      <c r="H41" s="214">
        <v>1</v>
      </c>
      <c r="I41" s="214">
        <v>9651</v>
      </c>
      <c r="J41" s="214">
        <v>4389</v>
      </c>
      <c r="K41" s="214" t="s">
        <v>412</v>
      </c>
      <c r="L41" s="214" t="s">
        <v>412</v>
      </c>
    </row>
    <row r="42" spans="2:12">
      <c r="B42" s="146"/>
      <c r="C42" s="383"/>
      <c r="D42" s="386"/>
      <c r="E42" s="212"/>
      <c r="F42" s="212"/>
      <c r="G42" s="212"/>
      <c r="H42" s="212"/>
      <c r="I42" s="212"/>
      <c r="J42" s="212"/>
      <c r="K42" s="212"/>
      <c r="L42" s="212"/>
    </row>
    <row r="43" spans="2:12">
      <c r="B43" s="295" t="s">
        <v>351</v>
      </c>
      <c r="C43" s="226"/>
      <c r="D43" s="215"/>
      <c r="E43" s="214"/>
      <c r="F43" s="214"/>
      <c r="G43" s="214"/>
      <c r="H43" s="214"/>
      <c r="I43" s="214"/>
      <c r="J43" s="214"/>
      <c r="K43" s="214"/>
      <c r="L43" s="214"/>
    </row>
    <row r="44" spans="2:12">
      <c r="B44" s="378" t="s">
        <v>87</v>
      </c>
      <c r="C44" s="380">
        <v>1</v>
      </c>
      <c r="D44" s="86">
        <v>1989</v>
      </c>
      <c r="E44" s="214">
        <v>789743</v>
      </c>
      <c r="F44" s="214">
        <v>234600</v>
      </c>
      <c r="G44" s="214">
        <v>360188</v>
      </c>
      <c r="H44" s="214">
        <v>62941</v>
      </c>
      <c r="I44" s="214">
        <v>70109</v>
      </c>
      <c r="J44" s="214">
        <v>16549</v>
      </c>
      <c r="K44" s="214">
        <v>210139</v>
      </c>
      <c r="L44" s="214">
        <v>450</v>
      </c>
    </row>
    <row r="45" spans="2:12">
      <c r="B45" s="148"/>
      <c r="C45" s="380">
        <v>2</v>
      </c>
      <c r="D45" s="86">
        <v>1990</v>
      </c>
      <c r="E45" s="214">
        <v>787208</v>
      </c>
      <c r="F45" s="214">
        <v>244990</v>
      </c>
      <c r="G45" s="214">
        <v>339549</v>
      </c>
      <c r="H45" s="214">
        <v>57923</v>
      </c>
      <c r="I45" s="214">
        <v>73262</v>
      </c>
      <c r="J45" s="214" t="s">
        <v>188</v>
      </c>
      <c r="K45" s="214">
        <v>208107</v>
      </c>
      <c r="L45" s="214">
        <v>257</v>
      </c>
    </row>
    <row r="46" spans="2:12">
      <c r="B46" s="148"/>
      <c r="C46" s="380">
        <v>3</v>
      </c>
      <c r="D46" s="86">
        <v>1991</v>
      </c>
      <c r="E46" s="214">
        <v>784354</v>
      </c>
      <c r="F46" s="214">
        <v>257697</v>
      </c>
      <c r="G46" s="214">
        <v>272658</v>
      </c>
      <c r="H46" s="214">
        <v>59658</v>
      </c>
      <c r="I46" s="214">
        <v>77239</v>
      </c>
      <c r="J46" s="214" t="s">
        <v>188</v>
      </c>
      <c r="K46" s="214">
        <v>212434</v>
      </c>
      <c r="L46" s="214">
        <v>566</v>
      </c>
    </row>
    <row r="47" spans="2:12">
      <c r="B47" s="148"/>
      <c r="C47" s="380">
        <v>4</v>
      </c>
      <c r="D47" s="86">
        <v>1992</v>
      </c>
      <c r="E47" s="214">
        <v>781633</v>
      </c>
      <c r="F47" s="214">
        <v>282186</v>
      </c>
      <c r="G47" s="214">
        <v>260587</v>
      </c>
      <c r="H47" s="214">
        <v>50416</v>
      </c>
      <c r="I47" s="214">
        <v>82521</v>
      </c>
      <c r="J47" s="214" t="s">
        <v>188</v>
      </c>
      <c r="K47" s="214">
        <v>209758</v>
      </c>
      <c r="L47" s="214">
        <v>413</v>
      </c>
    </row>
    <row r="48" spans="2:12">
      <c r="B48" s="148"/>
      <c r="C48" s="380">
        <v>5</v>
      </c>
      <c r="D48" s="86">
        <v>1993</v>
      </c>
      <c r="E48" s="214">
        <v>777303</v>
      </c>
      <c r="F48" s="214">
        <v>284394</v>
      </c>
      <c r="G48" s="214">
        <v>247881</v>
      </c>
      <c r="H48" s="214">
        <v>22553</v>
      </c>
      <c r="I48" s="214">
        <v>91931</v>
      </c>
      <c r="J48" s="214" t="s">
        <v>746</v>
      </c>
      <c r="K48" s="214">
        <v>207612</v>
      </c>
      <c r="L48" s="214">
        <v>360</v>
      </c>
    </row>
    <row r="49" spans="2:12">
      <c r="B49" s="148"/>
      <c r="C49" s="380">
        <v>6</v>
      </c>
      <c r="D49" s="86">
        <v>1994</v>
      </c>
      <c r="E49" s="214">
        <v>777299</v>
      </c>
      <c r="F49" s="214">
        <v>311302</v>
      </c>
      <c r="G49" s="214">
        <v>248497</v>
      </c>
      <c r="H49" s="214">
        <v>35759</v>
      </c>
      <c r="I49" s="214">
        <v>101075</v>
      </c>
      <c r="J49" s="214" t="s">
        <v>746</v>
      </c>
      <c r="K49" s="214">
        <v>212368</v>
      </c>
      <c r="L49" s="214">
        <v>370</v>
      </c>
    </row>
    <row r="50" spans="2:12">
      <c r="B50" s="148"/>
      <c r="C50" s="380">
        <v>7</v>
      </c>
      <c r="D50" s="86">
        <v>1995</v>
      </c>
      <c r="E50" s="214">
        <v>775368</v>
      </c>
      <c r="F50" s="214">
        <v>342805</v>
      </c>
      <c r="G50" s="214">
        <v>246216</v>
      </c>
      <c r="H50" s="214">
        <v>35535</v>
      </c>
      <c r="I50" s="214">
        <v>108414</v>
      </c>
      <c r="J50" s="214" t="s">
        <v>746</v>
      </c>
      <c r="K50" s="214">
        <v>210301</v>
      </c>
      <c r="L50" s="214">
        <v>380</v>
      </c>
    </row>
    <row r="51" spans="2:12">
      <c r="B51" s="148"/>
      <c r="C51" s="380">
        <v>8</v>
      </c>
      <c r="D51" s="86">
        <v>1996</v>
      </c>
      <c r="E51" s="214">
        <v>775368</v>
      </c>
      <c r="F51" s="214">
        <v>342805</v>
      </c>
      <c r="G51" s="214">
        <v>246216</v>
      </c>
      <c r="H51" s="214">
        <v>35535</v>
      </c>
      <c r="I51" s="214">
        <v>108414</v>
      </c>
      <c r="J51" s="214" t="s">
        <v>746</v>
      </c>
      <c r="K51" s="214">
        <v>210301</v>
      </c>
      <c r="L51" s="214">
        <v>380</v>
      </c>
    </row>
    <row r="52" spans="2:12">
      <c r="B52" s="148"/>
      <c r="C52" s="380">
        <v>9</v>
      </c>
      <c r="D52" s="86">
        <v>1997</v>
      </c>
      <c r="E52" s="214">
        <v>772697</v>
      </c>
      <c r="F52" s="214">
        <v>355687</v>
      </c>
      <c r="G52" s="214">
        <v>240490</v>
      </c>
      <c r="H52" s="214">
        <v>31535</v>
      </c>
      <c r="I52" s="214">
        <v>115446</v>
      </c>
      <c r="J52" s="214" t="s">
        <v>188</v>
      </c>
      <c r="K52" s="214">
        <v>208643</v>
      </c>
      <c r="L52" s="214">
        <v>312</v>
      </c>
    </row>
    <row r="53" spans="2:12">
      <c r="B53" s="148"/>
      <c r="C53" s="380">
        <v>10</v>
      </c>
      <c r="D53" s="86">
        <v>1998</v>
      </c>
      <c r="E53" s="214">
        <v>771640</v>
      </c>
      <c r="F53" s="214">
        <v>379336</v>
      </c>
      <c r="G53" s="214">
        <v>229885</v>
      </c>
      <c r="H53" s="214">
        <v>29460</v>
      </c>
      <c r="I53" s="214">
        <v>121545</v>
      </c>
      <c r="J53" s="214">
        <v>13</v>
      </c>
      <c r="K53" s="214">
        <v>200066</v>
      </c>
      <c r="L53" s="214">
        <v>346</v>
      </c>
    </row>
    <row r="54" spans="2:12">
      <c r="B54" s="148"/>
      <c r="C54" s="380">
        <v>11</v>
      </c>
      <c r="D54" s="86">
        <v>1999</v>
      </c>
      <c r="E54" s="214">
        <v>768496</v>
      </c>
      <c r="F54" s="214">
        <v>399989</v>
      </c>
      <c r="G54" s="214">
        <v>224645</v>
      </c>
      <c r="H54" s="214">
        <v>27748</v>
      </c>
      <c r="I54" s="214">
        <v>129796</v>
      </c>
      <c r="J54" s="214" t="s">
        <v>188</v>
      </c>
      <c r="K54" s="214">
        <v>196580</v>
      </c>
      <c r="L54" s="214">
        <v>317</v>
      </c>
    </row>
    <row r="55" spans="2:12">
      <c r="B55" s="148"/>
      <c r="C55" s="380">
        <v>12</v>
      </c>
      <c r="D55" s="86">
        <v>2000</v>
      </c>
      <c r="E55" s="214">
        <v>767571</v>
      </c>
      <c r="F55" s="214">
        <v>425347</v>
      </c>
      <c r="G55" s="214">
        <v>208135</v>
      </c>
      <c r="H55" s="214">
        <v>20530</v>
      </c>
      <c r="I55" s="214">
        <v>132832</v>
      </c>
      <c r="J55" s="214" t="s">
        <v>188</v>
      </c>
      <c r="K55" s="214">
        <v>187320</v>
      </c>
      <c r="L55" s="214">
        <v>285</v>
      </c>
    </row>
    <row r="56" spans="2:12">
      <c r="B56" s="148"/>
      <c r="C56" s="380">
        <v>13</v>
      </c>
      <c r="D56" s="86">
        <v>2001</v>
      </c>
      <c r="E56" s="214">
        <v>764909</v>
      </c>
      <c r="F56" s="214">
        <v>446192</v>
      </c>
      <c r="G56" s="214">
        <v>203274</v>
      </c>
      <c r="H56" s="214">
        <v>18535</v>
      </c>
      <c r="I56" s="214">
        <v>139616</v>
      </c>
      <c r="J56" s="214" t="s">
        <v>188</v>
      </c>
      <c r="K56" s="214">
        <v>184461</v>
      </c>
      <c r="L56" s="214">
        <v>278</v>
      </c>
    </row>
    <row r="57" spans="2:12">
      <c r="B57" s="148"/>
      <c r="C57" s="380">
        <v>14</v>
      </c>
      <c r="D57" s="86">
        <v>2002</v>
      </c>
      <c r="E57" s="214">
        <v>763822</v>
      </c>
      <c r="F57" s="214">
        <v>466174</v>
      </c>
      <c r="G57" s="214">
        <v>189747</v>
      </c>
      <c r="H57" s="214">
        <v>14934</v>
      </c>
      <c r="I57" s="214">
        <v>145423</v>
      </c>
      <c r="J57" s="214">
        <v>124</v>
      </c>
      <c r="K57" s="214">
        <v>174246</v>
      </c>
      <c r="L57" s="214">
        <v>443</v>
      </c>
    </row>
    <row r="58" spans="2:12">
      <c r="B58" s="148"/>
      <c r="C58" s="380">
        <v>15</v>
      </c>
      <c r="D58" s="86">
        <v>2003</v>
      </c>
      <c r="E58" s="214">
        <v>760354</v>
      </c>
      <c r="F58" s="214">
        <v>491776</v>
      </c>
      <c r="G58" s="214">
        <v>330213</v>
      </c>
      <c r="H58" s="214">
        <v>11809</v>
      </c>
      <c r="I58" s="214">
        <v>147630</v>
      </c>
      <c r="J58" s="214">
        <v>225</v>
      </c>
      <c r="K58" s="214">
        <v>170233</v>
      </c>
      <c r="L58" s="214">
        <v>316</v>
      </c>
    </row>
    <row r="59" spans="2:12">
      <c r="B59" s="148"/>
      <c r="C59" s="380">
        <v>16</v>
      </c>
      <c r="D59" s="86">
        <v>2004</v>
      </c>
      <c r="E59" s="214">
        <v>755527</v>
      </c>
      <c r="F59" s="214">
        <v>505707</v>
      </c>
      <c r="G59" s="214">
        <v>322948</v>
      </c>
      <c r="H59" s="214">
        <v>8661</v>
      </c>
      <c r="I59" s="214">
        <v>157588</v>
      </c>
      <c r="J59" s="214" t="s">
        <v>188</v>
      </c>
      <c r="K59" s="214">
        <v>156427</v>
      </c>
      <c r="L59" s="214">
        <v>272</v>
      </c>
    </row>
    <row r="60" spans="2:12">
      <c r="B60" s="148"/>
      <c r="C60" s="380">
        <v>17</v>
      </c>
      <c r="D60" s="86">
        <v>2005</v>
      </c>
      <c r="E60" s="214">
        <v>747988</v>
      </c>
      <c r="F60" s="214">
        <v>505800</v>
      </c>
      <c r="G60" s="214">
        <v>320670</v>
      </c>
      <c r="H60" s="214">
        <v>9027</v>
      </c>
      <c r="I60" s="214">
        <v>164603</v>
      </c>
      <c r="J60" s="214">
        <v>194</v>
      </c>
      <c r="K60" s="214">
        <v>146577</v>
      </c>
      <c r="L60" s="214">
        <v>269</v>
      </c>
    </row>
    <row r="61" spans="2:12">
      <c r="B61" s="148"/>
      <c r="C61" s="380">
        <v>18</v>
      </c>
      <c r="D61" s="86">
        <v>2006</v>
      </c>
      <c r="E61" s="214">
        <v>744794</v>
      </c>
      <c r="F61" s="214">
        <v>513519</v>
      </c>
      <c r="G61" s="214">
        <v>318213</v>
      </c>
      <c r="H61" s="214">
        <v>6964</v>
      </c>
      <c r="I61" s="214">
        <v>171108</v>
      </c>
      <c r="J61" s="214">
        <v>224</v>
      </c>
      <c r="K61" s="214">
        <v>139751</v>
      </c>
      <c r="L61" s="214">
        <v>166</v>
      </c>
    </row>
    <row r="62" spans="2:12">
      <c r="B62" s="148"/>
      <c r="C62" s="380">
        <v>19</v>
      </c>
      <c r="D62" s="86">
        <v>2007</v>
      </c>
      <c r="E62" s="214">
        <v>739982</v>
      </c>
      <c r="F62" s="214">
        <v>519728</v>
      </c>
      <c r="G62" s="214">
        <v>310896</v>
      </c>
      <c r="H62" s="214">
        <v>5684</v>
      </c>
      <c r="I62" s="214">
        <v>173639</v>
      </c>
      <c r="J62" s="214">
        <v>176</v>
      </c>
      <c r="K62" s="214">
        <v>131281</v>
      </c>
      <c r="L62" s="214">
        <v>116</v>
      </c>
    </row>
    <row r="63" spans="2:12">
      <c r="B63" s="148"/>
      <c r="C63" s="380">
        <v>20</v>
      </c>
      <c r="D63" s="86">
        <v>2008</v>
      </c>
      <c r="E63" s="214">
        <v>732013</v>
      </c>
      <c r="F63" s="214">
        <v>535349</v>
      </c>
      <c r="G63" s="214">
        <v>304095</v>
      </c>
      <c r="H63" s="214">
        <v>3885</v>
      </c>
      <c r="I63" s="214">
        <v>176412</v>
      </c>
      <c r="J63" s="214">
        <v>19</v>
      </c>
      <c r="K63" s="214">
        <v>123703</v>
      </c>
      <c r="L63" s="214">
        <v>76</v>
      </c>
    </row>
    <row r="64" spans="2:12">
      <c r="B64" s="148"/>
      <c r="C64" s="380">
        <v>21</v>
      </c>
      <c r="D64" s="86">
        <v>2009</v>
      </c>
      <c r="E64" s="214">
        <v>728413</v>
      </c>
      <c r="F64" s="214">
        <v>536519</v>
      </c>
      <c r="G64" s="214">
        <v>301390</v>
      </c>
      <c r="H64" s="214">
        <v>3461</v>
      </c>
      <c r="I64" s="214">
        <v>179182</v>
      </c>
      <c r="J64" s="214">
        <v>198</v>
      </c>
      <c r="K64" s="214">
        <v>118488</v>
      </c>
      <c r="L64" s="214">
        <v>61</v>
      </c>
    </row>
    <row r="65" spans="2:12">
      <c r="B65" s="148"/>
      <c r="C65" s="380">
        <v>22</v>
      </c>
      <c r="D65" s="86">
        <v>2010</v>
      </c>
      <c r="E65" s="214">
        <v>722177</v>
      </c>
      <c r="F65" s="214">
        <v>544297</v>
      </c>
      <c r="G65" s="214">
        <v>288040</v>
      </c>
      <c r="H65" s="214">
        <v>2748</v>
      </c>
      <c r="I65" s="214">
        <v>174231</v>
      </c>
      <c r="J65" s="214">
        <v>174</v>
      </c>
      <c r="K65" s="214">
        <v>110857</v>
      </c>
      <c r="L65" s="214">
        <v>30</v>
      </c>
    </row>
    <row r="66" spans="2:12">
      <c r="B66" s="148"/>
      <c r="C66" s="380">
        <v>23</v>
      </c>
      <c r="D66" s="86">
        <v>2011</v>
      </c>
      <c r="E66" s="214">
        <v>717167</v>
      </c>
      <c r="F66" s="214">
        <v>545559</v>
      </c>
      <c r="G66" s="214">
        <v>287066</v>
      </c>
      <c r="H66" s="214">
        <v>3532</v>
      </c>
      <c r="I66" s="214">
        <v>175752</v>
      </c>
      <c r="J66" s="214">
        <v>142</v>
      </c>
      <c r="K66" s="214">
        <v>107622</v>
      </c>
      <c r="L66" s="214">
        <v>18</v>
      </c>
    </row>
    <row r="67" spans="2:12">
      <c r="B67" s="148"/>
      <c r="C67" s="380">
        <v>24</v>
      </c>
      <c r="D67" s="86">
        <v>2012</v>
      </c>
      <c r="E67" s="214">
        <v>717289</v>
      </c>
      <c r="F67" s="214">
        <v>552401</v>
      </c>
      <c r="G67" s="214">
        <v>279082</v>
      </c>
      <c r="H67" s="214">
        <v>3356</v>
      </c>
      <c r="I67" s="214">
        <v>174195</v>
      </c>
      <c r="J67" s="214">
        <v>141</v>
      </c>
      <c r="K67" s="214">
        <v>101375</v>
      </c>
      <c r="L67" s="214">
        <v>15</v>
      </c>
    </row>
    <row r="68" spans="2:12">
      <c r="B68" s="148"/>
      <c r="C68" s="380">
        <v>25</v>
      </c>
      <c r="D68" s="86">
        <v>2013</v>
      </c>
      <c r="E68" s="214">
        <v>712345</v>
      </c>
      <c r="F68" s="214">
        <v>561292</v>
      </c>
      <c r="G68" s="214">
        <v>279924</v>
      </c>
      <c r="H68" s="214">
        <v>3321</v>
      </c>
      <c r="I68" s="214">
        <v>176335</v>
      </c>
      <c r="J68" s="214">
        <v>113</v>
      </c>
      <c r="K68" s="214">
        <v>100137</v>
      </c>
      <c r="L68" s="214">
        <v>18</v>
      </c>
    </row>
    <row r="69" spans="2:12">
      <c r="B69" s="148"/>
      <c r="C69" s="380">
        <v>26</v>
      </c>
      <c r="D69" s="86">
        <v>2014</v>
      </c>
      <c r="E69" s="214">
        <v>706612</v>
      </c>
      <c r="F69" s="214">
        <v>563564</v>
      </c>
      <c r="G69" s="214">
        <v>284211</v>
      </c>
      <c r="H69" s="214">
        <v>1622</v>
      </c>
      <c r="I69" s="214">
        <v>187811</v>
      </c>
      <c r="J69" s="214">
        <v>94</v>
      </c>
      <c r="K69" s="214">
        <v>94668</v>
      </c>
      <c r="L69" s="214">
        <v>16</v>
      </c>
    </row>
    <row r="70" spans="2:12">
      <c r="B70" s="148"/>
      <c r="C70" s="380">
        <v>27</v>
      </c>
      <c r="D70" s="86">
        <v>2015</v>
      </c>
      <c r="E70" s="214">
        <v>701871</v>
      </c>
      <c r="F70" s="214">
        <v>564615</v>
      </c>
      <c r="G70" s="214">
        <v>270749</v>
      </c>
      <c r="H70" s="214">
        <v>2319</v>
      </c>
      <c r="I70" s="214">
        <v>176144</v>
      </c>
      <c r="J70" s="214">
        <v>93</v>
      </c>
      <c r="K70" s="214">
        <v>92176</v>
      </c>
      <c r="L70" s="214">
        <v>17</v>
      </c>
    </row>
    <row r="71" spans="2:12">
      <c r="B71" s="148"/>
      <c r="C71" s="380">
        <v>28</v>
      </c>
      <c r="D71" s="86">
        <v>2016</v>
      </c>
      <c r="E71" s="214">
        <v>696915</v>
      </c>
      <c r="F71" s="214">
        <v>565718</v>
      </c>
      <c r="G71" s="214">
        <v>265375</v>
      </c>
      <c r="H71" s="214">
        <v>1374</v>
      </c>
      <c r="I71" s="214">
        <v>175418</v>
      </c>
      <c r="J71" s="214">
        <v>74</v>
      </c>
      <c r="K71" s="214">
        <v>88485</v>
      </c>
      <c r="L71" s="214">
        <v>24</v>
      </c>
    </row>
    <row r="72" spans="2:12">
      <c r="B72" s="148"/>
      <c r="C72" s="380">
        <v>29</v>
      </c>
      <c r="D72" s="86">
        <v>2017</v>
      </c>
      <c r="E72" s="214">
        <v>691933</v>
      </c>
      <c r="F72" s="214">
        <v>566225</v>
      </c>
      <c r="G72" s="214">
        <v>263341</v>
      </c>
      <c r="H72" s="214">
        <v>1257</v>
      </c>
      <c r="I72" s="214">
        <v>177049</v>
      </c>
      <c r="J72" s="214">
        <v>6549</v>
      </c>
      <c r="K72" s="214">
        <v>78462</v>
      </c>
      <c r="L72" s="214">
        <v>24</v>
      </c>
    </row>
    <row r="73" spans="2:12">
      <c r="B73" s="148"/>
      <c r="C73" s="380">
        <v>30</v>
      </c>
      <c r="D73" s="86">
        <v>2018</v>
      </c>
      <c r="E73" s="214">
        <v>686362</v>
      </c>
      <c r="F73" s="214">
        <v>568927</v>
      </c>
      <c r="G73" s="214">
        <v>260502</v>
      </c>
      <c r="H73" s="214">
        <v>1102</v>
      </c>
      <c r="I73" s="214">
        <v>176968</v>
      </c>
      <c r="J73" s="214">
        <v>6216</v>
      </c>
      <c r="K73" s="214">
        <v>76192</v>
      </c>
      <c r="L73" s="214">
        <v>24</v>
      </c>
    </row>
    <row r="74" spans="2:12">
      <c r="B74" s="148" t="s">
        <v>86</v>
      </c>
      <c r="C74" s="380">
        <v>1</v>
      </c>
      <c r="D74" s="86">
        <v>2019</v>
      </c>
      <c r="E74" s="214">
        <v>680905</v>
      </c>
      <c r="F74" s="214">
        <v>569500</v>
      </c>
      <c r="G74" s="214">
        <v>260290</v>
      </c>
      <c r="H74" s="214">
        <v>1072</v>
      </c>
      <c r="I74" s="214">
        <v>180604</v>
      </c>
      <c r="J74" s="214">
        <v>5729</v>
      </c>
      <c r="K74" s="214">
        <v>72877</v>
      </c>
      <c r="L74" s="214">
        <v>8</v>
      </c>
    </row>
    <row r="75" spans="2:12">
      <c r="B75" s="148"/>
      <c r="C75" s="380">
        <v>2</v>
      </c>
      <c r="D75" s="86">
        <v>2020</v>
      </c>
      <c r="E75" s="214">
        <v>673778</v>
      </c>
      <c r="F75" s="214">
        <v>567564</v>
      </c>
      <c r="G75" s="214">
        <v>259618</v>
      </c>
      <c r="H75" s="214">
        <v>994</v>
      </c>
      <c r="I75" s="214">
        <v>181592</v>
      </c>
      <c r="J75" s="214">
        <v>10467</v>
      </c>
      <c r="K75" s="214">
        <v>66558</v>
      </c>
      <c r="L75" s="214">
        <v>7</v>
      </c>
    </row>
    <row r="76" spans="2:12">
      <c r="B76" s="148"/>
      <c r="C76" s="380">
        <v>3</v>
      </c>
      <c r="D76" s="86">
        <v>2021</v>
      </c>
      <c r="E76" s="214">
        <v>666659</v>
      </c>
      <c r="F76" s="214">
        <v>564410</v>
      </c>
      <c r="G76" s="214">
        <v>255576</v>
      </c>
      <c r="H76" s="214">
        <v>1049</v>
      </c>
      <c r="I76" s="214">
        <v>180402</v>
      </c>
      <c r="J76" s="214">
        <v>9785</v>
      </c>
      <c r="K76" s="214">
        <v>64329</v>
      </c>
      <c r="L76" s="214">
        <v>11</v>
      </c>
    </row>
    <row r="77" spans="2:12">
      <c r="B77" s="148"/>
      <c r="C77" s="380">
        <v>4</v>
      </c>
      <c r="D77" s="86">
        <v>2022</v>
      </c>
      <c r="E77" s="214">
        <v>659863</v>
      </c>
      <c r="F77" s="214">
        <v>561123</v>
      </c>
      <c r="G77" s="214">
        <v>252587</v>
      </c>
      <c r="H77" s="214">
        <v>1067</v>
      </c>
      <c r="I77" s="214">
        <v>180709</v>
      </c>
      <c r="J77" s="214">
        <v>13930</v>
      </c>
      <c r="K77" s="214">
        <v>56869</v>
      </c>
      <c r="L77" s="214">
        <v>12</v>
      </c>
    </row>
    <row r="78" spans="2:12">
      <c r="B78" s="148"/>
      <c r="C78" s="380">
        <v>5</v>
      </c>
      <c r="D78" s="86">
        <v>2023</v>
      </c>
      <c r="E78" s="214">
        <v>650969</v>
      </c>
      <c r="F78" s="214">
        <v>559577</v>
      </c>
      <c r="G78" s="214">
        <v>251194</v>
      </c>
      <c r="H78" s="214">
        <v>1081</v>
      </c>
      <c r="I78" s="214">
        <v>180528</v>
      </c>
      <c r="J78" s="214">
        <v>13631</v>
      </c>
      <c r="K78" s="214">
        <v>55944</v>
      </c>
      <c r="L78" s="214">
        <v>10</v>
      </c>
    </row>
    <row r="79" spans="2:12">
      <c r="B79" s="146"/>
      <c r="C79" s="383"/>
      <c r="D79" s="386"/>
      <c r="E79" s="212"/>
      <c r="F79" s="212"/>
      <c r="G79" s="212"/>
      <c r="H79" s="212"/>
      <c r="I79" s="212"/>
      <c r="J79" s="212"/>
      <c r="K79" s="212"/>
      <c r="L79" s="212"/>
    </row>
    <row r="81" spans="2:2">
      <c r="B81" t="s">
        <v>873</v>
      </c>
    </row>
  </sheetData>
  <mergeCells count="7">
    <mergeCell ref="I4:I5"/>
    <mergeCell ref="J4:L4"/>
    <mergeCell ref="B4:D5"/>
    <mergeCell ref="E4:E5"/>
    <mergeCell ref="F4:F5"/>
    <mergeCell ref="G4:G5"/>
    <mergeCell ref="H4:H5"/>
  </mergeCells>
  <phoneticPr fontId="9"/>
  <pageMargins left="0.59055118110236227" right="0.59055118110236227" top="0.59055118110236227" bottom="0.59055118110236227" header="0.31496062992125984" footer="0.31496062992125984"/>
  <pageSetup paperSize="9" scale="83" fitToHeight="0" orientation="portrait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2E54E-A1A7-492A-B80D-5D7071C41490}">
  <dimension ref="B1:Q47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8.75"/>
  <cols>
    <col min="2" max="4" width="5.625" customWidth="1"/>
    <col min="5" max="17" width="10.625" customWidth="1"/>
  </cols>
  <sheetData>
    <row r="1" spans="2:17" ht="39.950000000000003" customHeight="1" thickBot="1">
      <c r="B1" s="292" t="s">
        <v>1181</v>
      </c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  <c r="P1" s="292"/>
      <c r="Q1" s="296"/>
    </row>
    <row r="2" spans="2:17" ht="19.5" thickTop="1"/>
    <row r="3" spans="2:17">
      <c r="B3" t="s">
        <v>568</v>
      </c>
    </row>
    <row r="4" spans="2:17">
      <c r="B4" s="587" t="s">
        <v>106</v>
      </c>
      <c r="C4" s="587"/>
      <c r="D4" s="587"/>
      <c r="E4" s="665" t="s">
        <v>902</v>
      </c>
      <c r="F4" s="350"/>
      <c r="G4" s="587" t="s">
        <v>901</v>
      </c>
      <c r="H4" s="587" t="s">
        <v>900</v>
      </c>
      <c r="I4" s="587"/>
      <c r="J4" s="587"/>
      <c r="K4" s="587"/>
      <c r="L4" s="587"/>
      <c r="M4" s="587"/>
      <c r="N4" s="587"/>
      <c r="O4" s="587"/>
      <c r="P4" s="587"/>
      <c r="Q4" s="588" t="s">
        <v>899</v>
      </c>
    </row>
    <row r="5" spans="2:17">
      <c r="B5" s="587"/>
      <c r="C5" s="587"/>
      <c r="D5" s="587"/>
      <c r="E5" s="587"/>
      <c r="F5" s="588" t="s">
        <v>898</v>
      </c>
      <c r="G5" s="587"/>
      <c r="H5" s="587" t="s">
        <v>897</v>
      </c>
      <c r="I5" s="587"/>
      <c r="J5" s="587"/>
      <c r="K5" s="587"/>
      <c r="L5" s="588" t="s">
        <v>896</v>
      </c>
      <c r="M5" s="587" t="s">
        <v>895</v>
      </c>
      <c r="N5" s="587"/>
      <c r="O5" s="587"/>
      <c r="P5" s="587" t="s">
        <v>894</v>
      </c>
      <c r="Q5" s="587"/>
    </row>
    <row r="6" spans="2:17" ht="51" customHeight="1">
      <c r="B6" s="587"/>
      <c r="C6" s="587"/>
      <c r="D6" s="587"/>
      <c r="E6" s="587"/>
      <c r="F6" s="587"/>
      <c r="G6" s="587"/>
      <c r="H6" s="353" t="s">
        <v>893</v>
      </c>
      <c r="I6" s="353" t="s">
        <v>892</v>
      </c>
      <c r="J6" s="353" t="s">
        <v>891</v>
      </c>
      <c r="K6" s="353" t="s">
        <v>890</v>
      </c>
      <c r="L6" s="587"/>
      <c r="M6" s="349" t="s">
        <v>889</v>
      </c>
      <c r="N6" s="349" t="s">
        <v>888</v>
      </c>
      <c r="O6" s="349" t="s">
        <v>887</v>
      </c>
      <c r="P6" s="587"/>
      <c r="Q6" s="587"/>
    </row>
    <row r="7" spans="2:17">
      <c r="B7" s="152" t="s">
        <v>352</v>
      </c>
      <c r="C7" s="347"/>
      <c r="D7" s="143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33"/>
    </row>
    <row r="8" spans="2:17">
      <c r="B8" s="378" t="s">
        <v>87</v>
      </c>
      <c r="C8" s="380">
        <v>19</v>
      </c>
      <c r="D8" s="86">
        <v>2007</v>
      </c>
      <c r="E8" s="205">
        <v>7906</v>
      </c>
      <c r="F8" s="214" t="s">
        <v>412</v>
      </c>
      <c r="G8" s="205">
        <v>40</v>
      </c>
      <c r="H8" s="205">
        <v>5521</v>
      </c>
      <c r="I8" s="214" t="s">
        <v>412</v>
      </c>
      <c r="J8" s="205">
        <v>2385</v>
      </c>
      <c r="K8" s="214" t="s">
        <v>412</v>
      </c>
      <c r="L8" s="205">
        <v>7906</v>
      </c>
      <c r="M8" s="214" t="s">
        <v>412</v>
      </c>
      <c r="N8" s="205">
        <v>191</v>
      </c>
      <c r="O8" s="205">
        <v>871</v>
      </c>
      <c r="P8" s="205">
        <v>1530</v>
      </c>
      <c r="Q8" s="232">
        <v>19.352390589425752</v>
      </c>
    </row>
    <row r="9" spans="2:17">
      <c r="B9" s="378"/>
      <c r="C9" s="380">
        <v>20</v>
      </c>
      <c r="D9" s="86">
        <v>2008</v>
      </c>
      <c r="E9" s="205">
        <v>7507</v>
      </c>
      <c r="F9" s="214" t="s">
        <v>188</v>
      </c>
      <c r="G9" s="205">
        <v>38</v>
      </c>
      <c r="H9" s="205">
        <v>5455</v>
      </c>
      <c r="I9" s="214" t="s">
        <v>188</v>
      </c>
      <c r="J9" s="205">
        <v>2052</v>
      </c>
      <c r="K9" s="214" t="s">
        <v>188</v>
      </c>
      <c r="L9" s="205">
        <v>7507</v>
      </c>
      <c r="M9" s="214" t="s">
        <v>188</v>
      </c>
      <c r="N9" s="205">
        <v>599</v>
      </c>
      <c r="O9" s="205">
        <v>609</v>
      </c>
      <c r="P9" s="205">
        <v>1438</v>
      </c>
      <c r="Q9" s="232">
        <v>19.2</v>
      </c>
    </row>
    <row r="10" spans="2:17">
      <c r="B10" s="378"/>
      <c r="C10" s="380">
        <v>21</v>
      </c>
      <c r="D10" s="86">
        <v>2009</v>
      </c>
      <c r="E10" s="205">
        <v>7377</v>
      </c>
      <c r="F10" s="214" t="s">
        <v>412</v>
      </c>
      <c r="G10" s="205">
        <v>37</v>
      </c>
      <c r="H10" s="205">
        <v>5389</v>
      </c>
      <c r="I10" s="214" t="s">
        <v>412</v>
      </c>
      <c r="J10" s="205">
        <v>1988</v>
      </c>
      <c r="K10" s="214" t="s">
        <v>412</v>
      </c>
      <c r="L10" s="205">
        <v>7377</v>
      </c>
      <c r="M10" s="214" t="s">
        <v>412</v>
      </c>
      <c r="N10" s="205">
        <v>167</v>
      </c>
      <c r="O10" s="205">
        <v>628</v>
      </c>
      <c r="P10" s="205">
        <v>1760</v>
      </c>
      <c r="Q10" s="232">
        <v>23.9</v>
      </c>
    </row>
    <row r="11" spans="2:17">
      <c r="B11" s="378"/>
      <c r="C11" s="380">
        <v>22</v>
      </c>
      <c r="D11" s="86">
        <v>2010</v>
      </c>
      <c r="E11" s="205">
        <v>7439</v>
      </c>
      <c r="F11" s="214" t="s">
        <v>412</v>
      </c>
      <c r="G11" s="205">
        <v>38</v>
      </c>
      <c r="H11" s="205">
        <v>5528</v>
      </c>
      <c r="I11" s="214" t="s">
        <v>412</v>
      </c>
      <c r="J11" s="205">
        <v>1911</v>
      </c>
      <c r="K11" s="214" t="s">
        <v>412</v>
      </c>
      <c r="L11" s="205">
        <v>7439</v>
      </c>
      <c r="M11" s="214" t="s">
        <v>412</v>
      </c>
      <c r="N11" s="205">
        <v>165</v>
      </c>
      <c r="O11" s="205">
        <v>613</v>
      </c>
      <c r="P11" s="205">
        <v>1702</v>
      </c>
      <c r="Q11" s="232">
        <v>22.9</v>
      </c>
    </row>
    <row r="12" spans="2:17">
      <c r="B12" s="378"/>
      <c r="C12" s="380">
        <v>23</v>
      </c>
      <c r="D12" s="86">
        <v>2011</v>
      </c>
      <c r="E12" s="205">
        <v>7520</v>
      </c>
      <c r="F12" s="214" t="s">
        <v>188</v>
      </c>
      <c r="G12" s="205">
        <v>38</v>
      </c>
      <c r="H12" s="205">
        <v>5668</v>
      </c>
      <c r="I12" s="214" t="s">
        <v>188</v>
      </c>
      <c r="J12" s="205">
        <v>1852</v>
      </c>
      <c r="K12" s="214" t="s">
        <v>188</v>
      </c>
      <c r="L12" s="205">
        <v>7520</v>
      </c>
      <c r="M12" s="214" t="s">
        <v>188</v>
      </c>
      <c r="N12" s="205">
        <v>161</v>
      </c>
      <c r="O12" s="205">
        <v>571</v>
      </c>
      <c r="P12" s="205">
        <v>1689</v>
      </c>
      <c r="Q12" s="232">
        <v>22.5</v>
      </c>
    </row>
    <row r="13" spans="2:17">
      <c r="B13" s="378"/>
      <c r="C13" s="380">
        <v>24</v>
      </c>
      <c r="D13" s="86">
        <v>2012</v>
      </c>
      <c r="E13" s="205">
        <v>7389</v>
      </c>
      <c r="F13" s="214" t="s">
        <v>188</v>
      </c>
      <c r="G13" s="205">
        <v>38</v>
      </c>
      <c r="H13" s="205">
        <v>5630</v>
      </c>
      <c r="I13" s="214" t="s">
        <v>188</v>
      </c>
      <c r="J13" s="205">
        <v>1759</v>
      </c>
      <c r="K13" s="214" t="s">
        <v>188</v>
      </c>
      <c r="L13" s="205">
        <v>7389</v>
      </c>
      <c r="M13" s="214" t="s">
        <v>188</v>
      </c>
      <c r="N13" s="205">
        <v>144</v>
      </c>
      <c r="O13" s="205">
        <v>598</v>
      </c>
      <c r="P13" s="205">
        <v>1564</v>
      </c>
      <c r="Q13" s="232">
        <v>21.166598998511301</v>
      </c>
    </row>
    <row r="14" spans="2:17">
      <c r="B14" s="378"/>
      <c r="C14" s="380">
        <v>25</v>
      </c>
      <c r="D14" s="86">
        <v>2013</v>
      </c>
      <c r="E14" s="205">
        <v>7776</v>
      </c>
      <c r="F14" s="214" t="s">
        <v>188</v>
      </c>
      <c r="G14" s="205">
        <v>38</v>
      </c>
      <c r="H14" s="205">
        <v>5820</v>
      </c>
      <c r="I14" s="214" t="s">
        <v>188</v>
      </c>
      <c r="J14" s="205">
        <v>1956</v>
      </c>
      <c r="K14" s="214">
        <v>12</v>
      </c>
      <c r="L14" s="205">
        <v>7788</v>
      </c>
      <c r="M14" s="214">
        <v>12</v>
      </c>
      <c r="N14" s="205">
        <v>156</v>
      </c>
      <c r="O14" s="205">
        <v>782</v>
      </c>
      <c r="P14" s="205">
        <v>1600</v>
      </c>
      <c r="Q14" s="232">
        <v>20.5</v>
      </c>
    </row>
    <row r="15" spans="2:17">
      <c r="B15" s="378"/>
      <c r="C15" s="380">
        <v>26</v>
      </c>
      <c r="D15" s="86">
        <v>2014</v>
      </c>
      <c r="E15" s="205">
        <v>8047</v>
      </c>
      <c r="F15" s="214" t="s">
        <v>188</v>
      </c>
      <c r="G15" s="214" t="s">
        <v>188</v>
      </c>
      <c r="H15" s="205">
        <v>6080</v>
      </c>
      <c r="I15" s="214" t="s">
        <v>188</v>
      </c>
      <c r="J15" s="205">
        <v>1967</v>
      </c>
      <c r="K15" s="214" t="s">
        <v>188</v>
      </c>
      <c r="L15" s="205">
        <v>8047</v>
      </c>
      <c r="M15" s="214" t="s">
        <v>188</v>
      </c>
      <c r="N15" s="205">
        <v>151</v>
      </c>
      <c r="O15" s="205">
        <v>860</v>
      </c>
      <c r="P15" s="205">
        <v>1583</v>
      </c>
      <c r="Q15" s="232">
        <v>19.7</v>
      </c>
    </row>
    <row r="16" spans="2:17">
      <c r="B16" s="378"/>
      <c r="C16" s="380">
        <v>27</v>
      </c>
      <c r="D16" s="86">
        <v>2015</v>
      </c>
      <c r="E16" s="205">
        <v>7605</v>
      </c>
      <c r="F16" s="214" t="s">
        <v>188</v>
      </c>
      <c r="G16" s="214">
        <v>1</v>
      </c>
      <c r="H16" s="205">
        <v>5959</v>
      </c>
      <c r="I16" s="214" t="s">
        <v>188</v>
      </c>
      <c r="J16" s="205">
        <v>1646</v>
      </c>
      <c r="K16" s="214">
        <v>28</v>
      </c>
      <c r="L16" s="205">
        <v>7633</v>
      </c>
      <c r="M16" s="214">
        <v>28</v>
      </c>
      <c r="N16" s="205">
        <v>144</v>
      </c>
      <c r="O16" s="205">
        <v>553</v>
      </c>
      <c r="P16" s="205">
        <v>1520</v>
      </c>
      <c r="Q16" s="232">
        <v>19.899999999999999</v>
      </c>
    </row>
    <row r="17" spans="2:17">
      <c r="B17" s="378"/>
      <c r="C17" s="380">
        <v>28</v>
      </c>
      <c r="D17" s="86">
        <v>2016</v>
      </c>
      <c r="E17" s="205">
        <v>7767</v>
      </c>
      <c r="F17" s="214" t="s">
        <v>188</v>
      </c>
      <c r="G17" s="214">
        <v>1</v>
      </c>
      <c r="H17" s="205">
        <v>6197</v>
      </c>
      <c r="I17" s="214" t="s">
        <v>188</v>
      </c>
      <c r="J17" s="205">
        <v>1570</v>
      </c>
      <c r="K17" s="214" t="s">
        <v>412</v>
      </c>
      <c r="L17" s="205">
        <v>7767</v>
      </c>
      <c r="M17" s="214" t="s">
        <v>412</v>
      </c>
      <c r="N17" s="205">
        <v>156</v>
      </c>
      <c r="O17" s="205">
        <v>360</v>
      </c>
      <c r="P17" s="205">
        <v>1708</v>
      </c>
      <c r="Q17" s="232">
        <v>22</v>
      </c>
    </row>
    <row r="18" spans="2:17">
      <c r="B18" s="378"/>
      <c r="C18" s="380">
        <v>29</v>
      </c>
      <c r="D18" s="86">
        <v>2017</v>
      </c>
      <c r="E18" s="205">
        <v>7737</v>
      </c>
      <c r="F18" s="214" t="s">
        <v>188</v>
      </c>
      <c r="G18" s="214">
        <v>1</v>
      </c>
      <c r="H18" s="205">
        <v>6103</v>
      </c>
      <c r="I18" s="214" t="s">
        <v>188</v>
      </c>
      <c r="J18" s="205">
        <v>1631</v>
      </c>
      <c r="K18" s="214">
        <v>3</v>
      </c>
      <c r="L18" s="205">
        <v>7737</v>
      </c>
      <c r="M18" s="214">
        <v>3</v>
      </c>
      <c r="N18" s="205">
        <v>153</v>
      </c>
      <c r="O18" s="205">
        <v>242</v>
      </c>
      <c r="P18" s="205">
        <v>1573</v>
      </c>
      <c r="Q18" s="232">
        <v>20.3</v>
      </c>
    </row>
    <row r="19" spans="2:17">
      <c r="B19" s="378"/>
      <c r="C19" s="380">
        <v>30</v>
      </c>
      <c r="D19" s="86">
        <v>2018</v>
      </c>
      <c r="E19" s="205">
        <v>7498</v>
      </c>
      <c r="F19" s="214" t="s">
        <v>188</v>
      </c>
      <c r="G19" s="214">
        <v>1</v>
      </c>
      <c r="H19" s="205">
        <v>6242</v>
      </c>
      <c r="I19" s="214" t="s">
        <v>188</v>
      </c>
      <c r="J19" s="205">
        <v>1205</v>
      </c>
      <c r="K19" s="214">
        <v>48</v>
      </c>
      <c r="L19" s="205">
        <v>7495</v>
      </c>
      <c r="M19" s="214">
        <v>48</v>
      </c>
      <c r="N19" s="205">
        <v>196</v>
      </c>
      <c r="O19" s="205">
        <v>104</v>
      </c>
      <c r="P19" s="205">
        <v>1635</v>
      </c>
      <c r="Q19" s="232">
        <v>21.8</v>
      </c>
    </row>
    <row r="20" spans="2:17">
      <c r="B20" s="378" t="s">
        <v>86</v>
      </c>
      <c r="C20" s="380">
        <v>1</v>
      </c>
      <c r="D20" s="86">
        <v>2019</v>
      </c>
      <c r="E20" s="205">
        <v>7561</v>
      </c>
      <c r="F20" s="214" t="s">
        <v>188</v>
      </c>
      <c r="G20" s="205">
        <v>1</v>
      </c>
      <c r="H20" s="205">
        <v>6443</v>
      </c>
      <c r="I20" s="214" t="s">
        <v>188</v>
      </c>
      <c r="J20" s="205">
        <v>1118</v>
      </c>
      <c r="K20" s="214" t="s">
        <v>412</v>
      </c>
      <c r="L20" s="205">
        <v>7561</v>
      </c>
      <c r="M20" s="214" t="s">
        <v>412</v>
      </c>
      <c r="N20" s="205">
        <v>191</v>
      </c>
      <c r="O20" s="205">
        <v>132</v>
      </c>
      <c r="P20" s="205">
        <v>1497</v>
      </c>
      <c r="Q20" s="232">
        <v>19.8</v>
      </c>
    </row>
    <row r="21" spans="2:17">
      <c r="B21" s="378"/>
      <c r="C21" s="380">
        <v>2</v>
      </c>
      <c r="D21" s="86">
        <v>2020</v>
      </c>
      <c r="E21" s="205">
        <v>7530</v>
      </c>
      <c r="F21" s="214" t="s">
        <v>412</v>
      </c>
      <c r="G21" s="205">
        <v>1</v>
      </c>
      <c r="H21" s="205">
        <v>6378</v>
      </c>
      <c r="I21" s="214" t="s">
        <v>412</v>
      </c>
      <c r="J21" s="205">
        <v>1152</v>
      </c>
      <c r="K21" s="214" t="s">
        <v>412</v>
      </c>
      <c r="L21" s="205">
        <v>7530</v>
      </c>
      <c r="M21" s="214" t="s">
        <v>412</v>
      </c>
      <c r="N21" s="205">
        <v>209</v>
      </c>
      <c r="O21" s="205">
        <v>194</v>
      </c>
      <c r="P21" s="205">
        <v>1476</v>
      </c>
      <c r="Q21" s="232">
        <v>19.600000000000001</v>
      </c>
    </row>
    <row r="22" spans="2:17">
      <c r="B22" s="378"/>
      <c r="C22" s="380">
        <v>3</v>
      </c>
      <c r="D22" s="86">
        <v>2021</v>
      </c>
      <c r="E22" s="205">
        <v>7376</v>
      </c>
      <c r="F22" s="214" t="s">
        <v>412</v>
      </c>
      <c r="G22" s="205">
        <v>1</v>
      </c>
      <c r="H22" s="205">
        <v>6342</v>
      </c>
      <c r="I22" s="214" t="s">
        <v>412</v>
      </c>
      <c r="J22" s="205">
        <v>1089</v>
      </c>
      <c r="K22" s="214" t="s">
        <v>412</v>
      </c>
      <c r="L22" s="205">
        <v>7431</v>
      </c>
      <c r="M22" s="214" t="s">
        <v>412</v>
      </c>
      <c r="N22" s="205">
        <v>191</v>
      </c>
      <c r="O22" s="205">
        <v>143</v>
      </c>
      <c r="P22" s="205">
        <v>1409</v>
      </c>
      <c r="Q22" s="232">
        <v>19</v>
      </c>
    </row>
    <row r="23" spans="2:17">
      <c r="B23" s="378"/>
      <c r="C23" s="380">
        <v>4</v>
      </c>
      <c r="D23" s="86">
        <v>2022</v>
      </c>
      <c r="E23" s="205">
        <v>7338</v>
      </c>
      <c r="F23" s="214" t="s">
        <v>412</v>
      </c>
      <c r="G23" s="205">
        <v>1</v>
      </c>
      <c r="H23" s="205">
        <v>6276</v>
      </c>
      <c r="I23" s="214" t="s">
        <v>412</v>
      </c>
      <c r="J23" s="205">
        <v>1062</v>
      </c>
      <c r="K23" s="214" t="s">
        <v>412</v>
      </c>
      <c r="L23" s="205">
        <v>7338</v>
      </c>
      <c r="M23" s="214" t="s">
        <v>412</v>
      </c>
      <c r="N23" s="205">
        <v>228</v>
      </c>
      <c r="O23" s="205">
        <v>215</v>
      </c>
      <c r="P23" s="205">
        <v>1344</v>
      </c>
      <c r="Q23" s="232">
        <v>18.3</v>
      </c>
    </row>
    <row r="24" spans="2:17">
      <c r="B24" s="378"/>
      <c r="C24" s="380">
        <v>5</v>
      </c>
      <c r="D24" s="86">
        <v>2023</v>
      </c>
      <c r="E24" s="205">
        <v>6955</v>
      </c>
      <c r="F24" s="214" t="s">
        <v>412</v>
      </c>
      <c r="G24" s="205">
        <v>1</v>
      </c>
      <c r="H24" s="205">
        <v>6015</v>
      </c>
      <c r="I24" s="214" t="s">
        <v>412</v>
      </c>
      <c r="J24" s="205">
        <v>940</v>
      </c>
      <c r="K24" s="214" t="s">
        <v>412</v>
      </c>
      <c r="L24" s="205">
        <v>6955</v>
      </c>
      <c r="M24" s="214" t="s">
        <v>412</v>
      </c>
      <c r="N24" s="205">
        <v>165</v>
      </c>
      <c r="O24" s="205">
        <v>153</v>
      </c>
      <c r="P24" s="205">
        <v>1257</v>
      </c>
      <c r="Q24" s="232">
        <v>18.100000000000001</v>
      </c>
    </row>
    <row r="25" spans="2:17">
      <c r="B25" s="381"/>
      <c r="C25" s="383"/>
      <c r="D25" s="386"/>
      <c r="E25" s="203"/>
      <c r="F25" s="212"/>
      <c r="G25" s="203"/>
      <c r="H25" s="203"/>
      <c r="I25" s="212"/>
      <c r="J25" s="203"/>
      <c r="K25" s="212"/>
      <c r="L25" s="203"/>
      <c r="M25" s="212"/>
      <c r="N25" s="203"/>
      <c r="O25" s="203"/>
      <c r="P25" s="203"/>
      <c r="Q25" s="231"/>
    </row>
    <row r="26" spans="2:17">
      <c r="B26" s="295" t="s">
        <v>351</v>
      </c>
      <c r="C26" s="226"/>
      <c r="D26" s="21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32"/>
    </row>
    <row r="27" spans="2:17">
      <c r="B27" s="378" t="s">
        <v>87</v>
      </c>
      <c r="C27" s="380">
        <v>19</v>
      </c>
      <c r="D27" s="86">
        <v>2007</v>
      </c>
      <c r="E27" s="205">
        <v>255790</v>
      </c>
      <c r="F27" s="205">
        <v>2383</v>
      </c>
      <c r="G27" s="205">
        <v>1211</v>
      </c>
      <c r="H27" s="205">
        <v>167034</v>
      </c>
      <c r="I27" s="205">
        <v>11484</v>
      </c>
      <c r="J27" s="205">
        <v>68427</v>
      </c>
      <c r="K27" s="205">
        <v>6438</v>
      </c>
      <c r="L27" s="205">
        <v>253383</v>
      </c>
      <c r="M27" s="205">
        <v>6438</v>
      </c>
      <c r="N27" s="205">
        <v>17539</v>
      </c>
      <c r="O27" s="205">
        <v>18720</v>
      </c>
      <c r="P27" s="205">
        <v>55941</v>
      </c>
      <c r="Q27" s="232">
        <v>22.803656467239584</v>
      </c>
    </row>
    <row r="28" spans="2:17">
      <c r="B28" s="378"/>
      <c r="C28" s="380">
        <v>20</v>
      </c>
      <c r="D28" s="86">
        <v>2008</v>
      </c>
      <c r="E28" s="205">
        <v>241355</v>
      </c>
      <c r="F28" s="214">
        <v>2445</v>
      </c>
      <c r="G28" s="205">
        <v>740</v>
      </c>
      <c r="H28" s="205">
        <v>163595</v>
      </c>
      <c r="I28" s="214">
        <v>11231</v>
      </c>
      <c r="J28" s="205">
        <v>58917</v>
      </c>
      <c r="K28" s="214">
        <v>5291</v>
      </c>
      <c r="L28" s="205">
        <v>239034</v>
      </c>
      <c r="M28" s="214">
        <v>5291</v>
      </c>
      <c r="N28" s="205">
        <v>17246</v>
      </c>
      <c r="O28" s="205">
        <v>16636</v>
      </c>
      <c r="P28" s="205">
        <v>50218</v>
      </c>
      <c r="Q28" s="232">
        <v>21.8</v>
      </c>
    </row>
    <row r="29" spans="2:17">
      <c r="B29" s="378"/>
      <c r="C29" s="380">
        <v>21</v>
      </c>
      <c r="D29" s="86">
        <v>2009</v>
      </c>
      <c r="E29" s="205">
        <v>237847</v>
      </c>
      <c r="F29" s="214">
        <v>2352</v>
      </c>
      <c r="G29" s="205">
        <v>1114</v>
      </c>
      <c r="H29" s="205">
        <v>160545</v>
      </c>
      <c r="I29" s="214">
        <v>9666</v>
      </c>
      <c r="J29" s="205">
        <v>57321</v>
      </c>
      <c r="K29" s="214">
        <v>6898</v>
      </c>
      <c r="L29" s="205">
        <v>234430</v>
      </c>
      <c r="M29" s="214">
        <v>6898</v>
      </c>
      <c r="N29" s="205">
        <v>14270</v>
      </c>
      <c r="O29" s="205">
        <v>13736</v>
      </c>
      <c r="P29" s="205">
        <v>50502</v>
      </c>
      <c r="Q29" s="232">
        <v>22.3</v>
      </c>
    </row>
    <row r="30" spans="2:17">
      <c r="B30" s="378"/>
      <c r="C30" s="380">
        <v>22</v>
      </c>
      <c r="D30" s="86">
        <v>2010</v>
      </c>
      <c r="E30" s="205">
        <v>242161</v>
      </c>
      <c r="F30" s="214">
        <v>2295</v>
      </c>
      <c r="G30" s="205">
        <v>607</v>
      </c>
      <c r="H30" s="205">
        <v>159726</v>
      </c>
      <c r="I30" s="214">
        <v>9753</v>
      </c>
      <c r="J30" s="205">
        <v>63065</v>
      </c>
      <c r="K30" s="214">
        <v>7194</v>
      </c>
      <c r="L30" s="205">
        <v>239738</v>
      </c>
      <c r="M30" s="214">
        <v>7194</v>
      </c>
      <c r="N30" s="205">
        <v>13530</v>
      </c>
      <c r="O30" s="205">
        <v>11743</v>
      </c>
      <c r="P30" s="205">
        <v>55427</v>
      </c>
      <c r="Q30" s="232">
        <v>23.8</v>
      </c>
    </row>
    <row r="31" spans="2:17">
      <c r="B31" s="378"/>
      <c r="C31" s="380">
        <v>23</v>
      </c>
      <c r="D31" s="86">
        <v>2011</v>
      </c>
      <c r="E31" s="205">
        <v>247656</v>
      </c>
      <c r="F31" s="214">
        <v>2368</v>
      </c>
      <c r="G31" s="205">
        <v>657</v>
      </c>
      <c r="H31" s="205">
        <v>171231</v>
      </c>
      <c r="I31" s="214">
        <v>10575</v>
      </c>
      <c r="J31" s="205">
        <v>58220</v>
      </c>
      <c r="K31" s="214">
        <v>5050</v>
      </c>
      <c r="L31" s="205">
        <v>245076</v>
      </c>
      <c r="M31" s="214">
        <v>5050</v>
      </c>
      <c r="N31" s="205">
        <v>10641</v>
      </c>
      <c r="O31" s="205">
        <v>7390</v>
      </c>
      <c r="P31" s="205">
        <v>62671</v>
      </c>
      <c r="Q31" s="232">
        <v>26.284331000145489</v>
      </c>
    </row>
    <row r="32" spans="2:17">
      <c r="B32" s="378"/>
      <c r="C32" s="380">
        <v>24</v>
      </c>
      <c r="D32" s="86">
        <v>2012</v>
      </c>
      <c r="E32" s="205">
        <v>245755</v>
      </c>
      <c r="F32" s="214">
        <v>2304</v>
      </c>
      <c r="G32" s="205">
        <v>441</v>
      </c>
      <c r="H32" s="205">
        <v>173058</v>
      </c>
      <c r="I32" s="214">
        <v>10232</v>
      </c>
      <c r="J32" s="205">
        <v>55200</v>
      </c>
      <c r="K32" s="214">
        <v>4569</v>
      </c>
      <c r="L32" s="205">
        <v>243059</v>
      </c>
      <c r="M32" s="214">
        <v>4569</v>
      </c>
      <c r="N32" s="205">
        <v>10321</v>
      </c>
      <c r="O32" s="205">
        <v>7093</v>
      </c>
      <c r="P32" s="205">
        <v>60286</v>
      </c>
      <c r="Q32" s="232">
        <v>25.509143595407618</v>
      </c>
    </row>
    <row r="33" spans="2:17">
      <c r="B33" s="378"/>
      <c r="C33" s="380">
        <v>25</v>
      </c>
      <c r="D33" s="86">
        <v>2013</v>
      </c>
      <c r="E33" s="205">
        <v>246547</v>
      </c>
      <c r="F33" s="214">
        <v>2063</v>
      </c>
      <c r="G33" s="205">
        <v>381</v>
      </c>
      <c r="H33" s="205">
        <v>176811</v>
      </c>
      <c r="I33" s="214">
        <v>9881</v>
      </c>
      <c r="J33" s="205">
        <v>53049</v>
      </c>
      <c r="K33" s="214">
        <v>4602</v>
      </c>
      <c r="L33" s="205">
        <v>244343</v>
      </c>
      <c r="M33" s="214">
        <v>4602</v>
      </c>
      <c r="N33" s="205">
        <v>11125</v>
      </c>
      <c r="O33" s="205">
        <v>6750</v>
      </c>
      <c r="P33" s="205">
        <v>59987</v>
      </c>
      <c r="Q33" s="232">
        <v>25.2</v>
      </c>
    </row>
    <row r="34" spans="2:17">
      <c r="B34" s="378"/>
      <c r="C34" s="380">
        <v>26</v>
      </c>
      <c r="D34" s="86">
        <v>2014</v>
      </c>
      <c r="E34" s="205">
        <v>247718</v>
      </c>
      <c r="F34" s="214">
        <v>2124</v>
      </c>
      <c r="G34" s="205">
        <v>294</v>
      </c>
      <c r="H34" s="205">
        <v>178367</v>
      </c>
      <c r="I34" s="214">
        <v>8797</v>
      </c>
      <c r="J34" s="205">
        <v>52811</v>
      </c>
      <c r="K34" s="214">
        <v>5071</v>
      </c>
      <c r="L34" s="205">
        <v>245046</v>
      </c>
      <c r="M34" s="214">
        <v>5071</v>
      </c>
      <c r="N34" s="205">
        <v>9407</v>
      </c>
      <c r="O34" s="205">
        <v>6422</v>
      </c>
      <c r="P34" s="205">
        <v>57563</v>
      </c>
      <c r="Q34" s="232">
        <v>24.1</v>
      </c>
    </row>
    <row r="35" spans="2:17">
      <c r="B35" s="378"/>
      <c r="C35" s="380">
        <v>27</v>
      </c>
      <c r="D35" s="86">
        <v>2015</v>
      </c>
      <c r="E35" s="205">
        <v>244474</v>
      </c>
      <c r="F35" s="214">
        <v>2040</v>
      </c>
      <c r="G35" s="205">
        <v>242</v>
      </c>
      <c r="H35" s="205">
        <v>178612</v>
      </c>
      <c r="I35" s="214">
        <v>9222</v>
      </c>
      <c r="J35" s="205">
        <v>49194</v>
      </c>
      <c r="K35" s="214">
        <v>4815</v>
      </c>
      <c r="L35" s="205">
        <v>241843</v>
      </c>
      <c r="M35" s="214">
        <v>4815</v>
      </c>
      <c r="N35" s="205">
        <v>10742</v>
      </c>
      <c r="O35" s="205">
        <v>5820</v>
      </c>
      <c r="P35" s="205">
        <v>55046</v>
      </c>
      <c r="Q35" s="232">
        <v>23.4</v>
      </c>
    </row>
    <row r="36" spans="2:17">
      <c r="B36" s="378"/>
      <c r="C36" s="380">
        <v>28</v>
      </c>
      <c r="D36" s="86">
        <v>2016</v>
      </c>
      <c r="E36" s="205">
        <v>240040</v>
      </c>
      <c r="F36" s="214">
        <v>1792</v>
      </c>
      <c r="G36" s="205">
        <v>219</v>
      </c>
      <c r="H36" s="205">
        <v>177005</v>
      </c>
      <c r="I36" s="214">
        <v>8410</v>
      </c>
      <c r="J36" s="205">
        <v>47036</v>
      </c>
      <c r="K36" s="214">
        <v>5622</v>
      </c>
      <c r="L36" s="205">
        <v>238073</v>
      </c>
      <c r="M36" s="214">
        <v>5622</v>
      </c>
      <c r="N36" s="205">
        <v>10097</v>
      </c>
      <c r="O36" s="205">
        <v>5776</v>
      </c>
      <c r="P36" s="205">
        <v>52400</v>
      </c>
      <c r="Q36" s="232">
        <v>22.6</v>
      </c>
    </row>
    <row r="37" spans="2:17">
      <c r="B37" s="378"/>
      <c r="C37" s="380">
        <v>29</v>
      </c>
      <c r="D37" s="86">
        <v>2017</v>
      </c>
      <c r="E37" s="205">
        <v>238971</v>
      </c>
      <c r="F37" s="214">
        <v>1526</v>
      </c>
      <c r="G37" s="205">
        <v>208</v>
      </c>
      <c r="H37" s="205">
        <v>177355</v>
      </c>
      <c r="I37" s="214">
        <v>8530</v>
      </c>
      <c r="J37" s="205">
        <v>45104</v>
      </c>
      <c r="K37" s="214">
        <v>5698</v>
      </c>
      <c r="L37" s="205">
        <v>236687</v>
      </c>
      <c r="M37" s="214">
        <v>5698</v>
      </c>
      <c r="N37" s="205">
        <v>10062</v>
      </c>
      <c r="O37" s="205">
        <v>4511</v>
      </c>
      <c r="P37" s="205">
        <v>51533</v>
      </c>
      <c r="Q37" s="232">
        <v>22.3</v>
      </c>
    </row>
    <row r="38" spans="2:17">
      <c r="B38" s="378"/>
      <c r="C38" s="380">
        <v>30</v>
      </c>
      <c r="D38" s="86">
        <v>2018</v>
      </c>
      <c r="E38" s="205">
        <v>239104</v>
      </c>
      <c r="F38" s="214">
        <v>1425</v>
      </c>
      <c r="G38" s="205">
        <v>7</v>
      </c>
      <c r="H38" s="205">
        <v>178570</v>
      </c>
      <c r="I38" s="214">
        <v>8818</v>
      </c>
      <c r="J38" s="205">
        <v>44790</v>
      </c>
      <c r="K38" s="214">
        <v>5066</v>
      </c>
      <c r="L38" s="205">
        <v>237244</v>
      </c>
      <c r="M38" s="214">
        <v>5066</v>
      </c>
      <c r="N38" s="205">
        <v>10560</v>
      </c>
      <c r="O38" s="205">
        <v>4961</v>
      </c>
      <c r="P38" s="205">
        <v>50905</v>
      </c>
      <c r="Q38" s="232">
        <v>21.9</v>
      </c>
    </row>
    <row r="39" spans="2:17">
      <c r="B39" s="378" t="s">
        <v>86</v>
      </c>
      <c r="C39" s="380">
        <v>1</v>
      </c>
      <c r="D39" s="86">
        <v>2019</v>
      </c>
      <c r="E39" s="205">
        <v>238088</v>
      </c>
      <c r="F39" s="214">
        <v>1354</v>
      </c>
      <c r="G39" s="205">
        <v>8</v>
      </c>
      <c r="H39" s="205">
        <v>180581</v>
      </c>
      <c r="I39" s="214">
        <v>7751</v>
      </c>
      <c r="J39" s="205">
        <v>43110</v>
      </c>
      <c r="K39" s="214">
        <v>5248</v>
      </c>
      <c r="L39" s="205">
        <v>236690</v>
      </c>
      <c r="M39" s="214">
        <v>5248</v>
      </c>
      <c r="N39" s="205">
        <v>10163</v>
      </c>
      <c r="O39" s="205">
        <v>5465</v>
      </c>
      <c r="P39" s="205">
        <v>48239</v>
      </c>
      <c r="Q39" s="232">
        <v>20.8</v>
      </c>
    </row>
    <row r="40" spans="2:17">
      <c r="B40" s="378"/>
      <c r="C40" s="380">
        <v>2</v>
      </c>
      <c r="D40" s="86">
        <v>2020</v>
      </c>
      <c r="E40" s="205">
        <v>232553</v>
      </c>
      <c r="F40" s="214">
        <v>408</v>
      </c>
      <c r="G40" s="205">
        <v>8</v>
      </c>
      <c r="H40" s="205">
        <v>175351</v>
      </c>
      <c r="I40" s="214">
        <v>7600</v>
      </c>
      <c r="J40" s="205">
        <v>43901</v>
      </c>
      <c r="K40" s="214">
        <v>6731</v>
      </c>
      <c r="L40" s="205">
        <v>233583</v>
      </c>
      <c r="M40" s="214">
        <v>6731</v>
      </c>
      <c r="N40" s="205">
        <v>10656</v>
      </c>
      <c r="O40" s="205">
        <v>4241</v>
      </c>
      <c r="P40" s="205">
        <v>48747</v>
      </c>
      <c r="Q40" s="232">
        <v>21</v>
      </c>
    </row>
    <row r="41" spans="2:17">
      <c r="B41" s="378"/>
      <c r="C41" s="380">
        <v>3</v>
      </c>
      <c r="D41" s="86">
        <v>2021</v>
      </c>
      <c r="E41" s="205">
        <v>228780</v>
      </c>
      <c r="F41" s="214">
        <v>362</v>
      </c>
      <c r="G41" s="205">
        <v>8</v>
      </c>
      <c r="H41" s="205">
        <v>172745</v>
      </c>
      <c r="I41" s="214">
        <v>7967</v>
      </c>
      <c r="J41" s="205">
        <v>43637</v>
      </c>
      <c r="K41" s="214">
        <v>6680</v>
      </c>
      <c r="L41" s="205">
        <v>231029</v>
      </c>
      <c r="M41" s="214">
        <v>6680</v>
      </c>
      <c r="N41" s="205">
        <v>9894</v>
      </c>
      <c r="O41" s="205">
        <v>3934</v>
      </c>
      <c r="P41" s="205">
        <v>46609</v>
      </c>
      <c r="Q41" s="232">
        <v>20.3</v>
      </c>
    </row>
    <row r="42" spans="2:17">
      <c r="B42" s="378"/>
      <c r="C42" s="380">
        <v>4</v>
      </c>
      <c r="D42" s="86">
        <v>2022</v>
      </c>
      <c r="E42" s="205">
        <v>222774</v>
      </c>
      <c r="F42" s="214">
        <v>377</v>
      </c>
      <c r="G42" s="205">
        <v>8</v>
      </c>
      <c r="H42" s="205">
        <v>169521</v>
      </c>
      <c r="I42" s="214">
        <v>7641</v>
      </c>
      <c r="J42" s="205">
        <v>40942</v>
      </c>
      <c r="K42" s="214">
        <v>6064</v>
      </c>
      <c r="L42" s="205">
        <v>224168</v>
      </c>
      <c r="M42" s="214">
        <v>6064</v>
      </c>
      <c r="N42" s="205">
        <v>10554</v>
      </c>
      <c r="O42" s="205">
        <v>3743</v>
      </c>
      <c r="P42" s="205">
        <v>44160</v>
      </c>
      <c r="Q42" s="232">
        <v>19.8</v>
      </c>
    </row>
    <row r="43" spans="2:17">
      <c r="B43" s="378"/>
      <c r="C43" s="380">
        <v>5</v>
      </c>
      <c r="D43" s="86">
        <v>2023</v>
      </c>
      <c r="E43" s="205">
        <v>214869</v>
      </c>
      <c r="F43" s="214">
        <v>312</v>
      </c>
      <c r="G43" s="205">
        <v>7</v>
      </c>
      <c r="H43" s="205">
        <v>164803</v>
      </c>
      <c r="I43" s="214">
        <v>6919</v>
      </c>
      <c r="J43" s="205">
        <v>37145</v>
      </c>
      <c r="K43" s="214">
        <v>6015</v>
      </c>
      <c r="L43" s="205">
        <v>214882</v>
      </c>
      <c r="M43" s="214">
        <v>6015</v>
      </c>
      <c r="N43" s="205">
        <v>9900</v>
      </c>
      <c r="O43" s="205">
        <v>3135</v>
      </c>
      <c r="P43" s="205">
        <v>42441</v>
      </c>
      <c r="Q43" s="232">
        <v>19.899999999999999</v>
      </c>
    </row>
    <row r="44" spans="2:17">
      <c r="B44" s="381"/>
      <c r="C44" s="383"/>
      <c r="D44" s="386"/>
      <c r="E44" s="203"/>
      <c r="F44" s="212"/>
      <c r="G44" s="203"/>
      <c r="H44" s="203"/>
      <c r="I44" s="212"/>
      <c r="J44" s="203"/>
      <c r="K44" s="212"/>
      <c r="L44" s="203"/>
      <c r="M44" s="212"/>
      <c r="N44" s="203"/>
      <c r="O44" s="203"/>
      <c r="P44" s="203"/>
      <c r="Q44" s="231"/>
    </row>
    <row r="46" spans="2:17">
      <c r="B46" t="s">
        <v>701</v>
      </c>
      <c r="C46" t="s">
        <v>886</v>
      </c>
    </row>
    <row r="47" spans="2:17">
      <c r="B47" t="s">
        <v>885</v>
      </c>
    </row>
  </sheetData>
  <mergeCells count="10">
    <mergeCell ref="Q4:Q6"/>
    <mergeCell ref="L5:L6"/>
    <mergeCell ref="M5:O5"/>
    <mergeCell ref="B4:D6"/>
    <mergeCell ref="F5:F6"/>
    <mergeCell ref="E4:E6"/>
    <mergeCell ref="G4:G6"/>
    <mergeCell ref="H4:P4"/>
    <mergeCell ref="H5:K5"/>
    <mergeCell ref="P5:P6"/>
  </mergeCells>
  <phoneticPr fontId="9"/>
  <pageMargins left="0.59055118110236227" right="0.59055118110236227" top="0.59055118110236227" bottom="0.59055118110236227" header="0.31496062992125984" footer="0.31496062992125984"/>
  <pageSetup paperSize="9" scale="62" orientation="landscape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0D7C8-072B-42D5-8A97-68431D7E0962}">
  <sheetPr>
    <pageSetUpPr fitToPage="1"/>
  </sheetPr>
  <dimension ref="B1:P191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8.75"/>
  <cols>
    <col min="1" max="1" width="10.5" bestFit="1" customWidth="1"/>
    <col min="2" max="4" width="5.625" customWidth="1"/>
    <col min="5" max="5" width="13.25" customWidth="1"/>
    <col min="6" max="6" width="13" customWidth="1"/>
    <col min="7" max="15" width="11.625" customWidth="1"/>
    <col min="16" max="16" width="12.875" customWidth="1"/>
  </cols>
  <sheetData>
    <row r="1" spans="2:16" ht="39.950000000000003" customHeight="1" thickBot="1">
      <c r="B1" s="299" t="s">
        <v>923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7"/>
    </row>
    <row r="2" spans="2:16" ht="19.5" thickTop="1"/>
    <row r="3" spans="2:16">
      <c r="B3" t="s">
        <v>922</v>
      </c>
    </row>
    <row r="4" spans="2:16">
      <c r="B4" s="587" t="s">
        <v>106</v>
      </c>
      <c r="C4" s="587"/>
      <c r="D4" s="587"/>
      <c r="E4" s="588" t="s">
        <v>921</v>
      </c>
      <c r="F4" s="587" t="s">
        <v>920</v>
      </c>
      <c r="G4" s="587"/>
      <c r="H4" s="587"/>
      <c r="I4" s="587"/>
      <c r="J4" s="587"/>
      <c r="K4" s="587"/>
      <c r="L4" s="587"/>
      <c r="M4" s="587"/>
      <c r="N4" s="587"/>
      <c r="O4" s="587"/>
      <c r="P4" s="588" t="s">
        <v>919</v>
      </c>
    </row>
    <row r="5" spans="2:16">
      <c r="B5" s="587"/>
      <c r="C5" s="587"/>
      <c r="D5" s="587"/>
      <c r="E5" s="587"/>
      <c r="F5" s="588" t="s">
        <v>918</v>
      </c>
      <c r="G5" s="587" t="s">
        <v>917</v>
      </c>
      <c r="H5" s="587" t="s">
        <v>916</v>
      </c>
      <c r="I5" s="587"/>
      <c r="J5" s="587" t="s">
        <v>915</v>
      </c>
      <c r="K5" s="587"/>
      <c r="L5" s="587"/>
      <c r="M5" s="587"/>
      <c r="N5" s="587" t="s">
        <v>914</v>
      </c>
      <c r="O5" s="587" t="s">
        <v>909</v>
      </c>
      <c r="P5" s="587"/>
    </row>
    <row r="6" spans="2:16" ht="27" customHeight="1">
      <c r="B6" s="587"/>
      <c r="C6" s="587"/>
      <c r="D6" s="587"/>
      <c r="E6" s="587"/>
      <c r="F6" s="587"/>
      <c r="G6" s="587"/>
      <c r="H6" s="353" t="s">
        <v>913</v>
      </c>
      <c r="I6" s="349" t="s">
        <v>909</v>
      </c>
      <c r="J6" s="349" t="s">
        <v>912</v>
      </c>
      <c r="K6" s="349" t="s">
        <v>911</v>
      </c>
      <c r="L6" s="349" t="s">
        <v>910</v>
      </c>
      <c r="M6" s="349" t="s">
        <v>909</v>
      </c>
      <c r="N6" s="587"/>
      <c r="O6" s="587"/>
      <c r="P6" s="587"/>
    </row>
    <row r="7" spans="2:16">
      <c r="B7" s="152" t="s">
        <v>352</v>
      </c>
      <c r="C7" s="282"/>
      <c r="D7" s="377"/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</row>
    <row r="8" spans="2:16">
      <c r="B8" s="364" t="s">
        <v>411</v>
      </c>
      <c r="C8" s="380">
        <v>56</v>
      </c>
      <c r="D8" s="86">
        <v>1981</v>
      </c>
      <c r="E8" s="220">
        <v>8584927</v>
      </c>
      <c r="F8" s="220">
        <v>1824142</v>
      </c>
      <c r="G8" s="220">
        <v>19607</v>
      </c>
      <c r="H8" s="220">
        <v>700</v>
      </c>
      <c r="I8" s="220">
        <v>96</v>
      </c>
      <c r="J8" s="220">
        <v>326134</v>
      </c>
      <c r="K8" s="220">
        <v>42729</v>
      </c>
      <c r="L8" s="220">
        <v>162330</v>
      </c>
      <c r="M8" s="220">
        <v>92126</v>
      </c>
      <c r="N8" s="220">
        <v>1179200</v>
      </c>
      <c r="O8" s="220">
        <v>1220</v>
      </c>
      <c r="P8" s="220">
        <v>6760785</v>
      </c>
    </row>
    <row r="9" spans="2:16">
      <c r="B9" s="295"/>
      <c r="C9" s="380">
        <v>57</v>
      </c>
      <c r="D9" s="86">
        <v>1982</v>
      </c>
      <c r="E9" s="220">
        <v>9295860</v>
      </c>
      <c r="F9" s="220">
        <v>1835240</v>
      </c>
      <c r="G9" s="220">
        <v>19607</v>
      </c>
      <c r="H9" s="220">
        <v>833</v>
      </c>
      <c r="I9" s="220">
        <v>96</v>
      </c>
      <c r="J9" s="220">
        <v>326365</v>
      </c>
      <c r="K9" s="220">
        <v>44630</v>
      </c>
      <c r="L9" s="220">
        <v>171163</v>
      </c>
      <c r="M9" s="220">
        <v>92126</v>
      </c>
      <c r="N9" s="220">
        <v>1179200</v>
      </c>
      <c r="O9" s="220">
        <v>1220</v>
      </c>
      <c r="P9" s="220">
        <v>7460620</v>
      </c>
    </row>
    <row r="10" spans="2:16">
      <c r="B10" s="295"/>
      <c r="C10" s="380">
        <v>58</v>
      </c>
      <c r="D10" s="86">
        <v>1983</v>
      </c>
      <c r="E10" s="220">
        <v>9280799</v>
      </c>
      <c r="F10" s="220">
        <v>1839373</v>
      </c>
      <c r="G10" s="220">
        <v>19531</v>
      </c>
      <c r="H10" s="220">
        <v>833</v>
      </c>
      <c r="I10" s="220">
        <v>96</v>
      </c>
      <c r="J10" s="220">
        <v>326620</v>
      </c>
      <c r="K10" s="220">
        <v>44630</v>
      </c>
      <c r="L10" s="220">
        <v>172654</v>
      </c>
      <c r="M10" s="220">
        <v>95820</v>
      </c>
      <c r="N10" s="220">
        <v>1179189</v>
      </c>
      <c r="O10" s="220" t="s">
        <v>188</v>
      </c>
      <c r="P10" s="220">
        <v>7441426</v>
      </c>
    </row>
    <row r="11" spans="2:16">
      <c r="B11" s="295"/>
      <c r="C11" s="380">
        <v>59</v>
      </c>
      <c r="D11" s="86">
        <v>1984</v>
      </c>
      <c r="E11" s="220">
        <v>9217567</v>
      </c>
      <c r="F11" s="220">
        <v>1852137</v>
      </c>
      <c r="G11" s="220">
        <v>19531</v>
      </c>
      <c r="H11" s="220">
        <v>833</v>
      </c>
      <c r="I11" s="220">
        <v>96</v>
      </c>
      <c r="J11" s="220">
        <v>326163</v>
      </c>
      <c r="K11" s="220">
        <v>48807</v>
      </c>
      <c r="L11" s="220">
        <v>180053</v>
      </c>
      <c r="M11" s="220">
        <v>96882</v>
      </c>
      <c r="N11" s="220">
        <v>1179772</v>
      </c>
      <c r="O11" s="220" t="s">
        <v>188</v>
      </c>
      <c r="P11" s="220">
        <v>7365430</v>
      </c>
    </row>
    <row r="12" spans="2:16">
      <c r="B12" s="295"/>
      <c r="C12" s="380">
        <v>60</v>
      </c>
      <c r="D12" s="86">
        <v>1985</v>
      </c>
      <c r="E12" s="220">
        <v>9151096</v>
      </c>
      <c r="F12" s="220">
        <v>1862049</v>
      </c>
      <c r="G12" s="220">
        <v>19531</v>
      </c>
      <c r="H12" s="220">
        <v>833</v>
      </c>
      <c r="I12" s="220">
        <v>96</v>
      </c>
      <c r="J12" s="220">
        <v>330297</v>
      </c>
      <c r="K12" s="220">
        <v>49831</v>
      </c>
      <c r="L12" s="220">
        <v>180472</v>
      </c>
      <c r="M12" s="220">
        <v>101217</v>
      </c>
      <c r="N12" s="220">
        <v>1179772</v>
      </c>
      <c r="O12" s="220" t="s">
        <v>188</v>
      </c>
      <c r="P12" s="220">
        <v>7289047</v>
      </c>
    </row>
    <row r="13" spans="2:16">
      <c r="B13" s="295"/>
      <c r="C13" s="380">
        <v>61</v>
      </c>
      <c r="D13" s="86">
        <v>1986</v>
      </c>
      <c r="E13" s="220">
        <v>9157726</v>
      </c>
      <c r="F13" s="220">
        <v>1920349</v>
      </c>
      <c r="G13" s="220">
        <v>19630</v>
      </c>
      <c r="H13" s="220">
        <v>904</v>
      </c>
      <c r="I13" s="220">
        <v>96</v>
      </c>
      <c r="J13" s="220">
        <v>339940</v>
      </c>
      <c r="K13" s="220">
        <v>49831</v>
      </c>
      <c r="L13" s="220">
        <v>180472</v>
      </c>
      <c r="M13" s="220">
        <v>149704</v>
      </c>
      <c r="N13" s="220">
        <v>1179772</v>
      </c>
      <c r="O13" s="220" t="s">
        <v>188</v>
      </c>
      <c r="P13" s="220">
        <v>7237377</v>
      </c>
    </row>
    <row r="14" spans="2:16">
      <c r="B14" s="295"/>
      <c r="C14" s="380">
        <v>62</v>
      </c>
      <c r="D14" s="86">
        <v>1987</v>
      </c>
      <c r="E14" s="220">
        <v>9156513</v>
      </c>
      <c r="F14" s="220">
        <v>1955189</v>
      </c>
      <c r="G14" s="220">
        <v>19630</v>
      </c>
      <c r="H14" s="220">
        <v>828</v>
      </c>
      <c r="I14" s="220">
        <v>96</v>
      </c>
      <c r="J14" s="220">
        <v>339003</v>
      </c>
      <c r="K14" s="220">
        <v>50689</v>
      </c>
      <c r="L14" s="220">
        <v>180472</v>
      </c>
      <c r="M14" s="220">
        <v>173907</v>
      </c>
      <c r="N14" s="220">
        <v>1190564</v>
      </c>
      <c r="O14" s="220" t="s">
        <v>188</v>
      </c>
      <c r="P14" s="220">
        <v>7201324</v>
      </c>
    </row>
    <row r="15" spans="2:16">
      <c r="B15" s="295"/>
      <c r="C15" s="380">
        <v>63</v>
      </c>
      <c r="D15" s="86">
        <v>1988</v>
      </c>
      <c r="E15" s="220">
        <v>9570998</v>
      </c>
      <c r="F15" s="220">
        <v>1850908</v>
      </c>
      <c r="G15" s="220">
        <v>19630</v>
      </c>
      <c r="H15" s="220">
        <v>1126</v>
      </c>
      <c r="I15" s="220">
        <v>96</v>
      </c>
      <c r="J15" s="220">
        <v>339003</v>
      </c>
      <c r="K15" s="220">
        <v>50689</v>
      </c>
      <c r="L15" s="220">
        <v>328676</v>
      </c>
      <c r="M15" s="220">
        <v>175194</v>
      </c>
      <c r="N15" s="220">
        <v>936494</v>
      </c>
      <c r="O15" s="220" t="s">
        <v>188</v>
      </c>
      <c r="P15" s="220">
        <v>7720090</v>
      </c>
    </row>
    <row r="16" spans="2:16">
      <c r="B16" s="364" t="s">
        <v>87</v>
      </c>
      <c r="C16" s="380">
        <v>1</v>
      </c>
      <c r="D16" s="86">
        <v>1989</v>
      </c>
      <c r="E16" s="220">
        <v>9607253</v>
      </c>
      <c r="F16" s="220">
        <v>1891810</v>
      </c>
      <c r="G16" s="220">
        <v>19630</v>
      </c>
      <c r="H16" s="220">
        <v>1685</v>
      </c>
      <c r="I16" s="220">
        <v>96</v>
      </c>
      <c r="J16" s="220">
        <v>338028</v>
      </c>
      <c r="K16" s="220">
        <v>51378</v>
      </c>
      <c r="L16" s="220">
        <v>411475</v>
      </c>
      <c r="M16" s="220">
        <v>133024</v>
      </c>
      <c r="N16" s="220">
        <v>936494</v>
      </c>
      <c r="O16" s="220" t="s">
        <v>188</v>
      </c>
      <c r="P16" s="220">
        <v>7715443</v>
      </c>
    </row>
    <row r="17" spans="2:16">
      <c r="B17" s="295"/>
      <c r="C17" s="380">
        <v>2</v>
      </c>
      <c r="D17" s="86">
        <v>1990</v>
      </c>
      <c r="E17" s="220">
        <v>9631691</v>
      </c>
      <c r="F17" s="220">
        <v>1966807</v>
      </c>
      <c r="G17" s="220">
        <v>19630</v>
      </c>
      <c r="H17" s="220">
        <v>1748</v>
      </c>
      <c r="I17" s="220">
        <v>96</v>
      </c>
      <c r="J17" s="220">
        <v>338028</v>
      </c>
      <c r="K17" s="220">
        <v>51378</v>
      </c>
      <c r="L17" s="220">
        <v>481564</v>
      </c>
      <c r="M17" s="220">
        <v>139384</v>
      </c>
      <c r="N17" s="220">
        <v>934979</v>
      </c>
      <c r="O17" s="220" t="s">
        <v>188</v>
      </c>
      <c r="P17" s="220">
        <v>7664884</v>
      </c>
    </row>
    <row r="18" spans="2:16">
      <c r="B18" s="295"/>
      <c r="C18" s="380">
        <v>3</v>
      </c>
      <c r="D18" s="86">
        <v>1991</v>
      </c>
      <c r="E18" s="220">
        <v>9631691</v>
      </c>
      <c r="F18" s="220">
        <v>1966807</v>
      </c>
      <c r="G18" s="220">
        <v>19630</v>
      </c>
      <c r="H18" s="220">
        <v>1748</v>
      </c>
      <c r="I18" s="220">
        <v>96</v>
      </c>
      <c r="J18" s="220">
        <v>338028</v>
      </c>
      <c r="K18" s="220">
        <v>51378</v>
      </c>
      <c r="L18" s="220">
        <v>481564</v>
      </c>
      <c r="M18" s="220">
        <v>139384</v>
      </c>
      <c r="N18" s="220">
        <v>934979</v>
      </c>
      <c r="O18" s="220" t="s">
        <v>188</v>
      </c>
      <c r="P18" s="220">
        <v>7664884</v>
      </c>
    </row>
    <row r="19" spans="2:16">
      <c r="B19" s="295"/>
      <c r="C19" s="380">
        <v>4</v>
      </c>
      <c r="D19" s="86">
        <v>1992</v>
      </c>
      <c r="E19" s="220">
        <v>10933355</v>
      </c>
      <c r="F19" s="220">
        <v>2045618</v>
      </c>
      <c r="G19" s="220">
        <v>19383</v>
      </c>
      <c r="H19" s="220">
        <v>1727</v>
      </c>
      <c r="I19" s="220">
        <v>96</v>
      </c>
      <c r="J19" s="220">
        <v>358006</v>
      </c>
      <c r="K19" s="220">
        <v>51599</v>
      </c>
      <c r="L19" s="220">
        <v>496100</v>
      </c>
      <c r="M19" s="220">
        <v>190213</v>
      </c>
      <c r="N19" s="220">
        <v>928494</v>
      </c>
      <c r="O19" s="220" t="s">
        <v>188</v>
      </c>
      <c r="P19" s="220">
        <v>8887737</v>
      </c>
    </row>
    <row r="20" spans="2:16">
      <c r="B20" s="295"/>
      <c r="C20" s="380">
        <v>5</v>
      </c>
      <c r="D20" s="86">
        <v>1993</v>
      </c>
      <c r="E20" s="220">
        <v>10965372</v>
      </c>
      <c r="F20" s="220">
        <v>2095333</v>
      </c>
      <c r="G20" s="220">
        <v>19383</v>
      </c>
      <c r="H20" s="220">
        <v>1734</v>
      </c>
      <c r="I20" s="220">
        <v>96</v>
      </c>
      <c r="J20" s="220">
        <v>357738</v>
      </c>
      <c r="K20" s="220">
        <v>54092</v>
      </c>
      <c r="L20" s="220">
        <v>511265</v>
      </c>
      <c r="M20" s="220">
        <v>222531</v>
      </c>
      <c r="N20" s="220">
        <v>928494</v>
      </c>
      <c r="O20" s="220" t="s">
        <v>188</v>
      </c>
      <c r="P20" s="220">
        <v>8870039</v>
      </c>
    </row>
    <row r="21" spans="2:16">
      <c r="B21" s="295"/>
      <c r="C21" s="380">
        <v>6</v>
      </c>
      <c r="D21" s="86">
        <v>1994</v>
      </c>
      <c r="E21" s="220">
        <v>11160285</v>
      </c>
      <c r="F21" s="220">
        <v>2292356</v>
      </c>
      <c r="G21" s="220">
        <v>19383</v>
      </c>
      <c r="H21" s="220">
        <v>1875</v>
      </c>
      <c r="I21" s="220">
        <v>96</v>
      </c>
      <c r="J21" s="220">
        <v>357738</v>
      </c>
      <c r="K21" s="220">
        <v>55462</v>
      </c>
      <c r="L21" s="220">
        <v>707045</v>
      </c>
      <c r="M21" s="220">
        <v>222263</v>
      </c>
      <c r="N21" s="220">
        <v>928494</v>
      </c>
      <c r="O21" s="220" t="s">
        <v>188</v>
      </c>
      <c r="P21" s="220">
        <v>8867929</v>
      </c>
    </row>
    <row r="22" spans="2:16">
      <c r="B22" s="295"/>
      <c r="C22" s="380">
        <v>7</v>
      </c>
      <c r="D22" s="86">
        <v>1995</v>
      </c>
      <c r="E22" s="220">
        <v>11176831</v>
      </c>
      <c r="F22" s="220">
        <v>2300400</v>
      </c>
      <c r="G22" s="220">
        <v>19383</v>
      </c>
      <c r="H22" s="220">
        <v>1997</v>
      </c>
      <c r="I22" s="220">
        <v>96</v>
      </c>
      <c r="J22" s="220">
        <v>364599</v>
      </c>
      <c r="K22" s="220">
        <v>56919</v>
      </c>
      <c r="L22" s="220">
        <v>707153</v>
      </c>
      <c r="M22" s="220">
        <v>221759</v>
      </c>
      <c r="N22" s="220">
        <v>928494</v>
      </c>
      <c r="O22" s="220" t="s">
        <v>188</v>
      </c>
      <c r="P22" s="220">
        <v>8876431</v>
      </c>
    </row>
    <row r="23" spans="2:16">
      <c r="B23" s="295"/>
      <c r="C23" s="380">
        <v>8</v>
      </c>
      <c r="D23" s="86">
        <v>1996</v>
      </c>
      <c r="E23" s="220">
        <v>11245240</v>
      </c>
      <c r="F23" s="220">
        <v>2367618</v>
      </c>
      <c r="G23" s="220">
        <v>19383</v>
      </c>
      <c r="H23" s="220">
        <v>1965</v>
      </c>
      <c r="I23" s="220">
        <v>96</v>
      </c>
      <c r="J23" s="220">
        <v>364599</v>
      </c>
      <c r="K23" s="220">
        <v>55357</v>
      </c>
      <c r="L23" s="220">
        <v>708970</v>
      </c>
      <c r="M23" s="220">
        <v>221759</v>
      </c>
      <c r="N23" s="220">
        <v>995489</v>
      </c>
      <c r="O23" s="220" t="s">
        <v>188</v>
      </c>
      <c r="P23" s="220">
        <v>8877622</v>
      </c>
    </row>
    <row r="24" spans="2:16">
      <c r="B24" s="295"/>
      <c r="C24" s="380">
        <v>9</v>
      </c>
      <c r="D24" s="86">
        <v>1997</v>
      </c>
      <c r="E24" s="220">
        <v>11343566</v>
      </c>
      <c r="F24" s="220">
        <v>2463655</v>
      </c>
      <c r="G24" s="220">
        <v>19383</v>
      </c>
      <c r="H24" s="220">
        <v>1965</v>
      </c>
      <c r="I24" s="220">
        <v>96</v>
      </c>
      <c r="J24" s="220">
        <v>364599</v>
      </c>
      <c r="K24" s="220">
        <v>57866</v>
      </c>
      <c r="L24" s="220">
        <v>800897</v>
      </c>
      <c r="M24" s="220">
        <v>227514</v>
      </c>
      <c r="N24" s="220">
        <v>991335</v>
      </c>
      <c r="O24" s="220" t="s">
        <v>188</v>
      </c>
      <c r="P24" s="220">
        <v>8879911</v>
      </c>
    </row>
    <row r="25" spans="2:16">
      <c r="B25" s="295"/>
      <c r="C25" s="380">
        <v>10</v>
      </c>
      <c r="D25" s="86">
        <v>1998</v>
      </c>
      <c r="E25" s="220">
        <v>11347328</v>
      </c>
      <c r="F25" s="220">
        <v>2470634</v>
      </c>
      <c r="G25" s="220">
        <v>19383</v>
      </c>
      <c r="H25" s="220">
        <v>1965</v>
      </c>
      <c r="I25" s="220">
        <v>96</v>
      </c>
      <c r="J25" s="220">
        <v>364646</v>
      </c>
      <c r="K25" s="220">
        <v>58791</v>
      </c>
      <c r="L25" s="220">
        <v>805185</v>
      </c>
      <c r="M25" s="220">
        <v>229233</v>
      </c>
      <c r="N25" s="220">
        <v>991335</v>
      </c>
      <c r="O25" s="220" t="s">
        <v>188</v>
      </c>
      <c r="P25" s="220">
        <v>8876694</v>
      </c>
    </row>
    <row r="26" spans="2:16">
      <c r="B26" s="295"/>
      <c r="C26" s="380">
        <v>11</v>
      </c>
      <c r="D26" s="86">
        <v>1999</v>
      </c>
      <c r="E26" s="220">
        <v>11373669</v>
      </c>
      <c r="F26" s="220">
        <v>2476068</v>
      </c>
      <c r="G26" s="220">
        <v>19383</v>
      </c>
      <c r="H26" s="220">
        <v>1965</v>
      </c>
      <c r="I26" s="220">
        <v>96</v>
      </c>
      <c r="J26" s="220">
        <v>376318</v>
      </c>
      <c r="K26" s="220">
        <v>60623</v>
      </c>
      <c r="L26" s="220">
        <v>805305</v>
      </c>
      <c r="M26" s="220">
        <v>225316</v>
      </c>
      <c r="N26" s="220">
        <v>987062</v>
      </c>
      <c r="O26" s="220" t="s">
        <v>188</v>
      </c>
      <c r="P26" s="220">
        <v>8897601</v>
      </c>
    </row>
    <row r="27" spans="2:16">
      <c r="B27" s="295"/>
      <c r="C27" s="380">
        <v>12</v>
      </c>
      <c r="D27" s="86">
        <v>2000</v>
      </c>
      <c r="E27" s="220">
        <v>11402496</v>
      </c>
      <c r="F27" s="220">
        <v>2500630</v>
      </c>
      <c r="G27" s="220">
        <v>19383</v>
      </c>
      <c r="H27" s="220">
        <v>2166</v>
      </c>
      <c r="I27" s="220">
        <v>96</v>
      </c>
      <c r="J27" s="220">
        <v>373410</v>
      </c>
      <c r="K27" s="220">
        <v>60623</v>
      </c>
      <c r="L27" s="220">
        <v>830237</v>
      </c>
      <c r="M27" s="220">
        <v>227653</v>
      </c>
      <c r="N27" s="220">
        <v>987062</v>
      </c>
      <c r="O27" s="220" t="s">
        <v>188</v>
      </c>
      <c r="P27" s="220">
        <v>8901866</v>
      </c>
    </row>
    <row r="28" spans="2:16">
      <c r="B28" s="295"/>
      <c r="C28" s="380">
        <v>13</v>
      </c>
      <c r="D28" s="86">
        <v>2001</v>
      </c>
      <c r="E28" s="220">
        <v>11406621</v>
      </c>
      <c r="F28" s="220">
        <v>2507423</v>
      </c>
      <c r="G28" s="220">
        <v>19383</v>
      </c>
      <c r="H28" s="220">
        <v>2166</v>
      </c>
      <c r="I28" s="220">
        <v>144</v>
      </c>
      <c r="J28" s="220">
        <v>373410</v>
      </c>
      <c r="K28" s="220">
        <v>67136</v>
      </c>
      <c r="L28" s="220">
        <v>830237</v>
      </c>
      <c r="M28" s="220">
        <v>227885</v>
      </c>
      <c r="N28" s="220">
        <v>987062</v>
      </c>
      <c r="O28" s="220" t="s">
        <v>188</v>
      </c>
      <c r="P28" s="220">
        <v>8899198</v>
      </c>
    </row>
    <row r="29" spans="2:16">
      <c r="B29" s="295"/>
      <c r="C29" s="380">
        <v>14</v>
      </c>
      <c r="D29" s="86">
        <v>2002</v>
      </c>
      <c r="E29" s="220">
        <v>11387337</v>
      </c>
      <c r="F29" s="220">
        <v>2539911</v>
      </c>
      <c r="G29" s="220">
        <v>19383</v>
      </c>
      <c r="H29" s="220">
        <v>2201</v>
      </c>
      <c r="I29" s="220">
        <v>144</v>
      </c>
      <c r="J29" s="220">
        <v>327794</v>
      </c>
      <c r="K29" s="220">
        <v>58086</v>
      </c>
      <c r="L29" s="220">
        <v>856168</v>
      </c>
      <c r="M29" s="220">
        <v>289073</v>
      </c>
      <c r="N29" s="220">
        <v>987062</v>
      </c>
      <c r="O29" s="220" t="s">
        <v>412</v>
      </c>
      <c r="P29" s="220">
        <v>8847426</v>
      </c>
    </row>
    <row r="30" spans="2:16">
      <c r="B30" s="295"/>
      <c r="C30" s="380">
        <v>15</v>
      </c>
      <c r="D30" s="86">
        <v>2003</v>
      </c>
      <c r="E30" s="220">
        <v>11433025</v>
      </c>
      <c r="F30" s="220">
        <v>2575591</v>
      </c>
      <c r="G30" s="220">
        <v>19383</v>
      </c>
      <c r="H30" s="220">
        <v>2575</v>
      </c>
      <c r="I30" s="220">
        <v>144</v>
      </c>
      <c r="J30" s="220">
        <v>325114</v>
      </c>
      <c r="K30" s="220">
        <v>66110</v>
      </c>
      <c r="L30" s="220">
        <v>856300</v>
      </c>
      <c r="M30" s="220">
        <v>318903</v>
      </c>
      <c r="N30" s="220">
        <v>987062</v>
      </c>
      <c r="O30" s="220" t="s">
        <v>188</v>
      </c>
      <c r="P30" s="220">
        <v>8857434</v>
      </c>
    </row>
    <row r="31" spans="2:16">
      <c r="B31" s="378"/>
      <c r="C31" s="380">
        <v>16</v>
      </c>
      <c r="D31" s="86">
        <v>2004</v>
      </c>
      <c r="E31" s="220">
        <v>11901789</v>
      </c>
      <c r="F31" s="220">
        <v>3175740</v>
      </c>
      <c r="G31" s="220">
        <v>19610</v>
      </c>
      <c r="H31" s="220">
        <v>2354</v>
      </c>
      <c r="I31" s="220">
        <v>827</v>
      </c>
      <c r="J31" s="220">
        <v>349689</v>
      </c>
      <c r="K31" s="220">
        <v>66109</v>
      </c>
      <c r="L31" s="220">
        <v>868108</v>
      </c>
      <c r="M31" s="220">
        <v>338043</v>
      </c>
      <c r="N31" s="220">
        <v>1531000</v>
      </c>
      <c r="O31" s="220" t="s">
        <v>188</v>
      </c>
      <c r="P31" s="220">
        <v>8726049</v>
      </c>
    </row>
    <row r="32" spans="2:16">
      <c r="B32" s="148"/>
      <c r="C32" s="380">
        <v>17</v>
      </c>
      <c r="D32" s="86">
        <v>2005</v>
      </c>
      <c r="E32" s="220">
        <v>13306768</v>
      </c>
      <c r="F32" s="220">
        <v>3162571</v>
      </c>
      <c r="G32" s="220">
        <v>19610</v>
      </c>
      <c r="H32" s="220">
        <v>2354</v>
      </c>
      <c r="I32" s="220">
        <v>827</v>
      </c>
      <c r="J32" s="220">
        <v>346466</v>
      </c>
      <c r="K32" s="220">
        <v>66109</v>
      </c>
      <c r="L32" s="220">
        <v>867013</v>
      </c>
      <c r="M32" s="220">
        <v>340217</v>
      </c>
      <c r="N32" s="220">
        <v>1519975</v>
      </c>
      <c r="O32" s="220" t="s">
        <v>188</v>
      </c>
      <c r="P32" s="220">
        <v>10144197</v>
      </c>
    </row>
    <row r="33" spans="2:16">
      <c r="B33" s="148"/>
      <c r="C33" s="380">
        <v>18</v>
      </c>
      <c r="D33" s="86">
        <v>2006</v>
      </c>
      <c r="E33" s="220">
        <v>13314715</v>
      </c>
      <c r="F33" s="220">
        <v>3171865</v>
      </c>
      <c r="G33" s="220">
        <v>19610</v>
      </c>
      <c r="H33" s="220">
        <v>2354</v>
      </c>
      <c r="I33" s="220">
        <v>827</v>
      </c>
      <c r="J33" s="220">
        <v>346466</v>
      </c>
      <c r="K33" s="220">
        <v>75403</v>
      </c>
      <c r="L33" s="220">
        <v>867013</v>
      </c>
      <c r="M33" s="220">
        <v>340217</v>
      </c>
      <c r="N33" s="220">
        <v>1519975</v>
      </c>
      <c r="O33" s="220" t="s">
        <v>188</v>
      </c>
      <c r="P33" s="220">
        <v>10142850</v>
      </c>
    </row>
    <row r="34" spans="2:16">
      <c r="B34" s="148"/>
      <c r="C34" s="380">
        <v>19</v>
      </c>
      <c r="D34" s="86">
        <v>2007</v>
      </c>
      <c r="E34" s="220">
        <v>13303336</v>
      </c>
      <c r="F34" s="220">
        <v>3175233</v>
      </c>
      <c r="G34" s="220">
        <v>19610</v>
      </c>
      <c r="H34" s="220">
        <v>2354</v>
      </c>
      <c r="I34" s="220">
        <v>827</v>
      </c>
      <c r="J34" s="220">
        <v>346489</v>
      </c>
      <c r="K34" s="220">
        <v>75403</v>
      </c>
      <c r="L34" s="220">
        <v>866798</v>
      </c>
      <c r="M34" s="220">
        <v>343777</v>
      </c>
      <c r="N34" s="220">
        <v>1519975</v>
      </c>
      <c r="O34" s="220" t="s">
        <v>188</v>
      </c>
      <c r="P34" s="220">
        <v>10128103</v>
      </c>
    </row>
    <row r="35" spans="2:16">
      <c r="B35" s="148"/>
      <c r="C35" s="380">
        <v>20</v>
      </c>
      <c r="D35" s="86">
        <v>2008</v>
      </c>
      <c r="E35" s="220">
        <v>11078699</v>
      </c>
      <c r="F35" s="220">
        <v>3177023</v>
      </c>
      <c r="G35" s="220">
        <v>19610</v>
      </c>
      <c r="H35" s="220">
        <v>2217</v>
      </c>
      <c r="I35" s="220">
        <v>827</v>
      </c>
      <c r="J35" s="220">
        <v>346489</v>
      </c>
      <c r="K35" s="220">
        <v>75403</v>
      </c>
      <c r="L35" s="220">
        <v>867880</v>
      </c>
      <c r="M35" s="220">
        <v>352482</v>
      </c>
      <c r="N35" s="220">
        <v>1512115</v>
      </c>
      <c r="O35" s="220" t="s">
        <v>188</v>
      </c>
      <c r="P35" s="220">
        <v>7901676</v>
      </c>
    </row>
    <row r="36" spans="2:16">
      <c r="B36" s="148"/>
      <c r="C36" s="380">
        <v>21</v>
      </c>
      <c r="D36" s="86">
        <v>2009</v>
      </c>
      <c r="E36" s="220">
        <v>11092042</v>
      </c>
      <c r="F36" s="220">
        <v>3192761</v>
      </c>
      <c r="G36" s="220">
        <v>19610</v>
      </c>
      <c r="H36" s="220">
        <v>3444</v>
      </c>
      <c r="I36" s="220">
        <v>607</v>
      </c>
      <c r="J36" s="220">
        <v>350074</v>
      </c>
      <c r="K36" s="220">
        <v>75403</v>
      </c>
      <c r="L36" s="220">
        <v>867880</v>
      </c>
      <c r="M36" s="220">
        <v>363628</v>
      </c>
      <c r="N36" s="220">
        <v>1512115</v>
      </c>
      <c r="O36" s="220" t="s">
        <v>188</v>
      </c>
      <c r="P36" s="220">
        <v>7899281</v>
      </c>
    </row>
    <row r="37" spans="2:16">
      <c r="B37" s="148"/>
      <c r="C37" s="380">
        <v>22</v>
      </c>
      <c r="D37" s="86">
        <v>2010</v>
      </c>
      <c r="E37" s="220">
        <v>11090735</v>
      </c>
      <c r="F37" s="220">
        <v>3187447</v>
      </c>
      <c r="G37" s="220">
        <v>19610</v>
      </c>
      <c r="H37" s="220">
        <v>3444</v>
      </c>
      <c r="I37" s="220">
        <v>607</v>
      </c>
      <c r="J37" s="220">
        <v>350074</v>
      </c>
      <c r="K37" s="220">
        <v>72426</v>
      </c>
      <c r="L37" s="220">
        <v>867880</v>
      </c>
      <c r="M37" s="220">
        <v>361291</v>
      </c>
      <c r="N37" s="220">
        <v>1512115</v>
      </c>
      <c r="O37" s="220" t="s">
        <v>412</v>
      </c>
      <c r="P37" s="220">
        <v>7903288</v>
      </c>
    </row>
    <row r="38" spans="2:16">
      <c r="B38" s="148"/>
      <c r="C38" s="379">
        <v>23</v>
      </c>
      <c r="D38" s="86">
        <v>2011</v>
      </c>
      <c r="E38" s="220">
        <v>11098652</v>
      </c>
      <c r="F38" s="220">
        <v>3193669</v>
      </c>
      <c r="G38" s="220">
        <v>19610</v>
      </c>
      <c r="H38" s="220">
        <v>3444</v>
      </c>
      <c r="I38" s="220">
        <v>607</v>
      </c>
      <c r="J38" s="220">
        <v>347614</v>
      </c>
      <c r="K38" s="220">
        <v>70762</v>
      </c>
      <c r="L38" s="220">
        <v>873912</v>
      </c>
      <c r="M38" s="220">
        <v>366482</v>
      </c>
      <c r="N38" s="220">
        <v>1511238</v>
      </c>
      <c r="O38" s="220" t="s">
        <v>188</v>
      </c>
      <c r="P38" s="220">
        <v>7904983</v>
      </c>
    </row>
    <row r="39" spans="2:16">
      <c r="B39" s="148"/>
      <c r="C39" s="379">
        <v>24</v>
      </c>
      <c r="D39" s="86">
        <v>2012</v>
      </c>
      <c r="E39" s="220">
        <v>11097299</v>
      </c>
      <c r="F39" s="220">
        <v>3938568</v>
      </c>
      <c r="G39" s="220">
        <v>19610</v>
      </c>
      <c r="H39" s="220">
        <v>3444</v>
      </c>
      <c r="I39" s="220">
        <v>607</v>
      </c>
      <c r="J39" s="220">
        <v>347614</v>
      </c>
      <c r="K39" s="220">
        <v>70762</v>
      </c>
      <c r="L39" s="220">
        <v>873912</v>
      </c>
      <c r="M39" s="220">
        <v>365646</v>
      </c>
      <c r="N39" s="220">
        <v>2256973</v>
      </c>
      <c r="O39" s="220" t="s">
        <v>188</v>
      </c>
      <c r="P39" s="220">
        <v>7158731</v>
      </c>
    </row>
    <row r="40" spans="2:16">
      <c r="B40" s="148"/>
      <c r="C40" s="379">
        <v>25</v>
      </c>
      <c r="D40" s="86">
        <v>2013</v>
      </c>
      <c r="E40" s="220">
        <v>11090529</v>
      </c>
      <c r="F40" s="220">
        <v>3938693</v>
      </c>
      <c r="G40" s="220">
        <v>19610</v>
      </c>
      <c r="H40" s="220">
        <v>3444</v>
      </c>
      <c r="I40" s="220">
        <v>607</v>
      </c>
      <c r="J40" s="220">
        <v>347614</v>
      </c>
      <c r="K40" s="220">
        <v>67757</v>
      </c>
      <c r="L40" s="220">
        <v>873912</v>
      </c>
      <c r="M40" s="220">
        <v>368776</v>
      </c>
      <c r="N40" s="220">
        <v>2256973</v>
      </c>
      <c r="O40" s="220" t="s">
        <v>188</v>
      </c>
      <c r="P40" s="220">
        <v>7151836</v>
      </c>
    </row>
    <row r="41" spans="2:16">
      <c r="B41" s="148"/>
      <c r="C41" s="379">
        <v>26</v>
      </c>
      <c r="D41" s="86">
        <v>2014</v>
      </c>
      <c r="E41" s="220">
        <v>11093987</v>
      </c>
      <c r="F41" s="220">
        <v>3939609</v>
      </c>
      <c r="G41" s="220">
        <v>19610</v>
      </c>
      <c r="H41" s="220">
        <v>3444</v>
      </c>
      <c r="I41" s="220">
        <v>607</v>
      </c>
      <c r="J41" s="220">
        <v>342534</v>
      </c>
      <c r="K41" s="220">
        <v>67757</v>
      </c>
      <c r="L41" s="220">
        <v>873846</v>
      </c>
      <c r="M41" s="220">
        <v>374838</v>
      </c>
      <c r="N41" s="220">
        <v>2256973</v>
      </c>
      <c r="O41" s="220" t="s">
        <v>188</v>
      </c>
      <c r="P41" s="220">
        <v>7154378</v>
      </c>
    </row>
    <row r="42" spans="2:16">
      <c r="B42" s="148"/>
      <c r="C42" s="379">
        <v>27</v>
      </c>
      <c r="D42" s="86">
        <v>2015</v>
      </c>
      <c r="E42" s="220">
        <v>11092968</v>
      </c>
      <c r="F42" s="220">
        <v>3939609</v>
      </c>
      <c r="G42" s="220">
        <v>19610</v>
      </c>
      <c r="H42" s="220">
        <v>3444</v>
      </c>
      <c r="I42" s="220">
        <v>607</v>
      </c>
      <c r="J42" s="220">
        <v>342534</v>
      </c>
      <c r="K42" s="220">
        <v>67757</v>
      </c>
      <c r="L42" s="220">
        <v>873846</v>
      </c>
      <c r="M42" s="220">
        <v>374828</v>
      </c>
      <c r="N42" s="220">
        <v>2256973</v>
      </c>
      <c r="O42" s="220" t="s">
        <v>188</v>
      </c>
      <c r="P42" s="220">
        <v>7153359</v>
      </c>
    </row>
    <row r="43" spans="2:16">
      <c r="B43" s="148"/>
      <c r="C43" s="379">
        <v>28</v>
      </c>
      <c r="D43" s="86">
        <v>2016</v>
      </c>
      <c r="E43" s="220">
        <v>11315339</v>
      </c>
      <c r="F43" s="220">
        <v>6898250</v>
      </c>
      <c r="G43" s="220">
        <v>13597</v>
      </c>
      <c r="H43" s="220">
        <v>16081</v>
      </c>
      <c r="I43" s="220">
        <v>5440</v>
      </c>
      <c r="J43" s="220">
        <v>252081</v>
      </c>
      <c r="K43" s="220">
        <v>64263</v>
      </c>
      <c r="L43" s="220">
        <v>498172</v>
      </c>
      <c r="M43" s="220">
        <v>778186</v>
      </c>
      <c r="N43" s="220">
        <v>5170430</v>
      </c>
      <c r="O43" s="220" t="s">
        <v>188</v>
      </c>
      <c r="P43" s="220">
        <v>4417089</v>
      </c>
    </row>
    <row r="44" spans="2:16">
      <c r="B44" s="148"/>
      <c r="C44" s="379">
        <v>29</v>
      </c>
      <c r="D44" s="86">
        <v>2017</v>
      </c>
      <c r="E44" s="220">
        <v>11410062</v>
      </c>
      <c r="F44" s="220">
        <v>7667246</v>
      </c>
      <c r="G44" s="220">
        <v>13537</v>
      </c>
      <c r="H44" s="220">
        <v>16081</v>
      </c>
      <c r="I44" s="220">
        <v>5440</v>
      </c>
      <c r="J44" s="220">
        <v>314959</v>
      </c>
      <c r="K44" s="220">
        <v>64380</v>
      </c>
      <c r="L44" s="220">
        <v>498568</v>
      </c>
      <c r="M44" s="220">
        <v>774705</v>
      </c>
      <c r="N44" s="220">
        <v>5979576</v>
      </c>
      <c r="O44" s="220" t="s">
        <v>188</v>
      </c>
      <c r="P44" s="220">
        <v>3742816</v>
      </c>
    </row>
    <row r="45" spans="2:16">
      <c r="B45" s="148"/>
      <c r="C45" s="379">
        <v>30</v>
      </c>
      <c r="D45" s="86">
        <v>2018</v>
      </c>
      <c r="E45" s="220">
        <v>11305704</v>
      </c>
      <c r="F45" s="220">
        <v>7746587</v>
      </c>
      <c r="G45" s="220">
        <v>13062</v>
      </c>
      <c r="H45" s="220">
        <v>16022</v>
      </c>
      <c r="I45" s="220">
        <v>5440</v>
      </c>
      <c r="J45" s="220">
        <v>314960</v>
      </c>
      <c r="K45" s="220">
        <v>64173</v>
      </c>
      <c r="L45" s="220">
        <v>498568</v>
      </c>
      <c r="M45" s="220">
        <v>759778</v>
      </c>
      <c r="N45" s="220">
        <v>6074584</v>
      </c>
      <c r="O45" s="220" t="s">
        <v>188</v>
      </c>
      <c r="P45" s="220">
        <v>3559117</v>
      </c>
    </row>
    <row r="46" spans="2:16">
      <c r="B46" s="148" t="s">
        <v>86</v>
      </c>
      <c r="C46" s="379">
        <v>1</v>
      </c>
      <c r="D46" s="86">
        <v>2019</v>
      </c>
      <c r="E46" s="220">
        <v>11290281</v>
      </c>
      <c r="F46" s="220">
        <v>7501903</v>
      </c>
      <c r="G46" s="220">
        <v>13062</v>
      </c>
      <c r="H46" s="220">
        <v>16022</v>
      </c>
      <c r="I46" s="220">
        <v>6280</v>
      </c>
      <c r="J46" s="220">
        <v>314960</v>
      </c>
      <c r="K46" s="220">
        <v>63543</v>
      </c>
      <c r="L46" s="220">
        <v>498568</v>
      </c>
      <c r="M46" s="220">
        <v>514884</v>
      </c>
      <c r="N46" s="220">
        <v>6074584</v>
      </c>
      <c r="O46" s="220" t="s">
        <v>188</v>
      </c>
      <c r="P46" s="220">
        <v>3788378</v>
      </c>
    </row>
    <row r="47" spans="2:16">
      <c r="B47" s="148"/>
      <c r="C47" s="379">
        <v>2</v>
      </c>
      <c r="D47" s="86">
        <v>2020</v>
      </c>
      <c r="E47" s="220">
        <v>11285915</v>
      </c>
      <c r="F47" s="220">
        <v>7506498</v>
      </c>
      <c r="G47" s="220">
        <v>17191</v>
      </c>
      <c r="H47" s="220">
        <v>16022</v>
      </c>
      <c r="I47" s="220">
        <v>6280</v>
      </c>
      <c r="J47" s="220">
        <v>314960</v>
      </c>
      <c r="K47" s="220">
        <v>63543</v>
      </c>
      <c r="L47" s="220">
        <v>498568</v>
      </c>
      <c r="M47" s="220">
        <v>515350</v>
      </c>
      <c r="N47" s="220">
        <v>6074584</v>
      </c>
      <c r="O47" s="220" t="s">
        <v>412</v>
      </c>
      <c r="P47" s="220">
        <v>3779417</v>
      </c>
    </row>
    <row r="48" spans="2:16">
      <c r="B48" s="148"/>
      <c r="C48" s="379">
        <v>3</v>
      </c>
      <c r="D48" s="86">
        <v>2021</v>
      </c>
      <c r="E48" s="220">
        <v>11292615</v>
      </c>
      <c r="F48" s="220">
        <v>7503229</v>
      </c>
      <c r="G48" s="220">
        <v>17191</v>
      </c>
      <c r="H48" s="220">
        <v>16110</v>
      </c>
      <c r="I48" s="220">
        <v>6280</v>
      </c>
      <c r="J48" s="220">
        <v>314960</v>
      </c>
      <c r="K48" s="220">
        <v>63543</v>
      </c>
      <c r="L48" s="220">
        <v>498568</v>
      </c>
      <c r="M48" s="220">
        <v>503787</v>
      </c>
      <c r="N48" s="220">
        <v>6082790</v>
      </c>
      <c r="O48" s="220" t="s">
        <v>188</v>
      </c>
      <c r="P48" s="220">
        <v>3789386</v>
      </c>
    </row>
    <row r="49" spans="2:16">
      <c r="B49" s="148"/>
      <c r="C49" s="379">
        <v>4</v>
      </c>
      <c r="D49" s="86">
        <v>2022</v>
      </c>
      <c r="E49" s="220">
        <v>11292615</v>
      </c>
      <c r="F49" s="220">
        <v>7503229</v>
      </c>
      <c r="G49" s="220">
        <v>17191</v>
      </c>
      <c r="H49" s="220">
        <v>16110</v>
      </c>
      <c r="I49" s="220">
        <v>6280</v>
      </c>
      <c r="J49" s="220">
        <v>314960</v>
      </c>
      <c r="K49" s="220">
        <v>63543</v>
      </c>
      <c r="L49" s="220">
        <v>498568</v>
      </c>
      <c r="M49" s="220">
        <v>503787</v>
      </c>
      <c r="N49" s="220">
        <v>6082790</v>
      </c>
      <c r="O49" s="220" t="s">
        <v>188</v>
      </c>
      <c r="P49" s="220">
        <v>3789386</v>
      </c>
    </row>
    <row r="50" spans="2:16">
      <c r="B50" s="148"/>
      <c r="C50" s="379">
        <v>5</v>
      </c>
      <c r="D50" s="86">
        <v>2023</v>
      </c>
      <c r="E50" s="220">
        <v>11219869</v>
      </c>
      <c r="F50" s="220">
        <v>7489737</v>
      </c>
      <c r="G50" s="220">
        <v>17191</v>
      </c>
      <c r="H50" s="220">
        <v>9690</v>
      </c>
      <c r="I50" s="220">
        <v>6280</v>
      </c>
      <c r="J50" s="220">
        <v>314960</v>
      </c>
      <c r="K50" s="220">
        <v>63543</v>
      </c>
      <c r="L50" s="220">
        <v>498657</v>
      </c>
      <c r="M50" s="220">
        <v>497135</v>
      </c>
      <c r="N50" s="220">
        <v>6082281</v>
      </c>
      <c r="O50" s="220" t="s">
        <v>188</v>
      </c>
      <c r="P50" s="220">
        <v>3730132</v>
      </c>
    </row>
    <row r="51" spans="2:16">
      <c r="B51" s="148"/>
      <c r="C51" s="383"/>
      <c r="D51" s="380"/>
      <c r="E51" s="220"/>
      <c r="F51" s="220"/>
      <c r="G51" s="220"/>
      <c r="H51" s="220"/>
      <c r="I51" s="220"/>
      <c r="J51" s="220"/>
      <c r="K51" s="220"/>
      <c r="L51" s="220"/>
      <c r="M51" s="220"/>
      <c r="N51" s="220"/>
      <c r="O51" s="220"/>
      <c r="P51" s="220"/>
    </row>
    <row r="52" spans="2:16">
      <c r="B52" s="152" t="s">
        <v>908</v>
      </c>
      <c r="C52" s="282"/>
      <c r="D52" s="377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</row>
    <row r="53" spans="2:16">
      <c r="B53" s="364" t="s">
        <v>411</v>
      </c>
      <c r="C53" s="380">
        <v>56</v>
      </c>
      <c r="D53" s="86">
        <v>1981</v>
      </c>
      <c r="E53" s="220">
        <v>191926177</v>
      </c>
      <c r="F53" s="220">
        <v>23138867</v>
      </c>
      <c r="G53" s="220">
        <v>263188</v>
      </c>
      <c r="H53" s="220">
        <v>45631</v>
      </c>
      <c r="I53" s="220">
        <v>561017</v>
      </c>
      <c r="J53" s="220">
        <v>5912531</v>
      </c>
      <c r="K53" s="220">
        <v>1163245</v>
      </c>
      <c r="L53" s="220">
        <v>3191326</v>
      </c>
      <c r="M53" s="220">
        <v>4294285</v>
      </c>
      <c r="N53" s="220">
        <v>5652870</v>
      </c>
      <c r="O53" s="220">
        <v>1146874</v>
      </c>
      <c r="P53" s="220">
        <v>164598930</v>
      </c>
    </row>
    <row r="54" spans="2:16">
      <c r="B54" s="295"/>
      <c r="C54" s="380">
        <v>57</v>
      </c>
      <c r="D54" s="86">
        <v>1982</v>
      </c>
      <c r="E54" s="220">
        <v>193704545</v>
      </c>
      <c r="F54" s="220">
        <v>23024179</v>
      </c>
      <c r="G54" s="220">
        <v>276545</v>
      </c>
      <c r="H54" s="220">
        <v>46489</v>
      </c>
      <c r="I54" s="220">
        <v>588669</v>
      </c>
      <c r="J54" s="220">
        <v>6044479</v>
      </c>
      <c r="K54" s="220">
        <v>1183873</v>
      </c>
      <c r="L54" s="220">
        <v>3400860</v>
      </c>
      <c r="M54" s="220">
        <v>4542082</v>
      </c>
      <c r="N54" s="220">
        <v>5768453</v>
      </c>
      <c r="O54" s="220">
        <v>1172719</v>
      </c>
      <c r="P54" s="220">
        <v>170680366</v>
      </c>
    </row>
    <row r="55" spans="2:16">
      <c r="B55" s="295"/>
      <c r="C55" s="380">
        <v>58</v>
      </c>
      <c r="D55" s="86">
        <v>1983</v>
      </c>
      <c r="E55" s="220">
        <v>197031354</v>
      </c>
      <c r="F55" s="220">
        <v>23480536</v>
      </c>
      <c r="G55" s="220">
        <v>271396</v>
      </c>
      <c r="H55" s="220">
        <v>48584</v>
      </c>
      <c r="I55" s="220">
        <v>590296</v>
      </c>
      <c r="J55" s="220">
        <v>6050714</v>
      </c>
      <c r="K55" s="220">
        <v>1221704</v>
      </c>
      <c r="L55" s="220">
        <v>3614019</v>
      </c>
      <c r="M55" s="220">
        <v>4773935</v>
      </c>
      <c r="N55" s="220">
        <v>5728731</v>
      </c>
      <c r="O55" s="220">
        <v>1181157</v>
      </c>
      <c r="P55" s="220">
        <v>173550818</v>
      </c>
    </row>
    <row r="56" spans="2:16">
      <c r="B56" s="295"/>
      <c r="C56" s="380">
        <v>59</v>
      </c>
      <c r="D56" s="86">
        <v>1984</v>
      </c>
      <c r="E56" s="220">
        <v>197607286</v>
      </c>
      <c r="F56" s="220">
        <v>24259162</v>
      </c>
      <c r="G56" s="220">
        <v>271762</v>
      </c>
      <c r="H56" s="220">
        <v>48825</v>
      </c>
      <c r="I56" s="220">
        <v>589953</v>
      </c>
      <c r="J56" s="220">
        <v>6155717</v>
      </c>
      <c r="K56" s="220">
        <v>1237009</v>
      </c>
      <c r="L56" s="220">
        <v>3876752</v>
      </c>
      <c r="M56" s="220">
        <v>5007269</v>
      </c>
      <c r="N56" s="220">
        <v>5837611</v>
      </c>
      <c r="O56" s="220">
        <v>1234291</v>
      </c>
      <c r="P56" s="220">
        <v>173348124</v>
      </c>
    </row>
    <row r="57" spans="2:16">
      <c r="B57" s="295"/>
      <c r="C57" s="380">
        <v>60</v>
      </c>
      <c r="D57" s="86">
        <v>1985</v>
      </c>
      <c r="E57" s="220">
        <v>199552036</v>
      </c>
      <c r="F57" s="220">
        <v>24776521</v>
      </c>
      <c r="G57" s="220">
        <v>277689</v>
      </c>
      <c r="H57" s="220">
        <v>47999</v>
      </c>
      <c r="I57" s="220">
        <v>588958</v>
      </c>
      <c r="J57" s="220">
        <v>6154512</v>
      </c>
      <c r="K57" s="220">
        <v>1245819</v>
      </c>
      <c r="L57" s="220">
        <v>4172890</v>
      </c>
      <c r="M57" s="220">
        <v>5098171</v>
      </c>
      <c r="N57" s="220">
        <v>5948605</v>
      </c>
      <c r="O57" s="220">
        <v>1241878</v>
      </c>
      <c r="P57" s="220">
        <v>174775515</v>
      </c>
    </row>
    <row r="58" spans="2:16">
      <c r="B58" s="295"/>
      <c r="C58" s="380">
        <v>61</v>
      </c>
      <c r="D58" s="86">
        <v>1986</v>
      </c>
      <c r="E58" s="220">
        <v>200513250</v>
      </c>
      <c r="F58" s="220">
        <v>25646144</v>
      </c>
      <c r="G58" s="220">
        <v>279942</v>
      </c>
      <c r="H58" s="220">
        <v>49055</v>
      </c>
      <c r="I58" s="220">
        <v>525374</v>
      </c>
      <c r="J58" s="220">
        <v>6221048</v>
      </c>
      <c r="K58" s="220">
        <v>1257522</v>
      </c>
      <c r="L58" s="220">
        <v>4274495</v>
      </c>
      <c r="M58" s="220">
        <v>5524129</v>
      </c>
      <c r="N58" s="220">
        <v>5948332</v>
      </c>
      <c r="O58" s="220">
        <v>1566247</v>
      </c>
      <c r="P58" s="220">
        <v>174867106</v>
      </c>
    </row>
    <row r="59" spans="2:16">
      <c r="B59" s="295"/>
      <c r="C59" s="380">
        <v>62</v>
      </c>
      <c r="D59" s="86">
        <v>1987</v>
      </c>
      <c r="E59" s="220">
        <v>202749455</v>
      </c>
      <c r="F59" s="220">
        <v>28081806</v>
      </c>
      <c r="G59" s="220">
        <v>284652</v>
      </c>
      <c r="H59" s="220">
        <v>50626</v>
      </c>
      <c r="I59" s="220">
        <v>470309</v>
      </c>
      <c r="J59" s="220">
        <v>6364752</v>
      </c>
      <c r="K59" s="220">
        <v>1269765</v>
      </c>
      <c r="L59" s="220">
        <v>4351264</v>
      </c>
      <c r="M59" s="220">
        <v>5939824</v>
      </c>
      <c r="N59" s="220">
        <v>7837128</v>
      </c>
      <c r="O59" s="220">
        <v>1513486</v>
      </c>
      <c r="P59" s="220">
        <v>174667649</v>
      </c>
    </row>
    <row r="60" spans="2:16">
      <c r="B60" s="295"/>
      <c r="C60" s="380">
        <v>63</v>
      </c>
      <c r="D60" s="86">
        <v>1988</v>
      </c>
      <c r="E60" s="220">
        <v>206537803</v>
      </c>
      <c r="F60" s="220">
        <v>28751288</v>
      </c>
      <c r="G60" s="220">
        <v>285527</v>
      </c>
      <c r="H60" s="220">
        <v>54112</v>
      </c>
      <c r="I60" s="220">
        <v>469512</v>
      </c>
      <c r="J60" s="220">
        <v>6440555</v>
      </c>
      <c r="K60" s="220">
        <v>1277171</v>
      </c>
      <c r="L60" s="220">
        <v>4634718</v>
      </c>
      <c r="M60" s="220">
        <v>6250075</v>
      </c>
      <c r="N60" s="220">
        <v>7726825</v>
      </c>
      <c r="O60" s="220">
        <v>1612793</v>
      </c>
      <c r="P60" s="220">
        <v>177786515</v>
      </c>
    </row>
    <row r="61" spans="2:16">
      <c r="B61" s="364" t="s">
        <v>87</v>
      </c>
      <c r="C61" s="380">
        <v>1</v>
      </c>
      <c r="D61" s="86">
        <v>1989</v>
      </c>
      <c r="E61" s="220">
        <v>207769260</v>
      </c>
      <c r="F61" s="220">
        <v>29612436</v>
      </c>
      <c r="G61" s="220">
        <v>287880</v>
      </c>
      <c r="H61" s="220">
        <v>72910</v>
      </c>
      <c r="I61" s="220">
        <v>467194</v>
      </c>
      <c r="J61" s="220">
        <v>6531836</v>
      </c>
      <c r="K61" s="220">
        <v>1307515</v>
      </c>
      <c r="L61" s="220">
        <v>4896272</v>
      </c>
      <c r="M61" s="220">
        <v>6674714</v>
      </c>
      <c r="N61" s="220">
        <v>7737275</v>
      </c>
      <c r="O61" s="220">
        <v>1636845</v>
      </c>
      <c r="P61" s="220">
        <v>178156824</v>
      </c>
    </row>
    <row r="62" spans="2:16">
      <c r="B62" s="295"/>
      <c r="C62" s="380">
        <v>2</v>
      </c>
      <c r="D62" s="86">
        <v>1990</v>
      </c>
      <c r="E62" s="220">
        <v>210775542</v>
      </c>
      <c r="F62" s="220">
        <v>31057136</v>
      </c>
      <c r="G62" s="220">
        <v>294019</v>
      </c>
      <c r="H62" s="220">
        <v>76460</v>
      </c>
      <c r="I62" s="220">
        <v>469536</v>
      </c>
      <c r="J62" s="220">
        <v>6542693</v>
      </c>
      <c r="K62" s="220">
        <v>1318539</v>
      </c>
      <c r="L62" s="220">
        <v>5402574</v>
      </c>
      <c r="M62" s="220">
        <v>7306874</v>
      </c>
      <c r="N62" s="220">
        <v>7902881</v>
      </c>
      <c r="O62" s="220">
        <v>1743560</v>
      </c>
      <c r="P62" s="220">
        <v>179718406</v>
      </c>
    </row>
    <row r="63" spans="2:16">
      <c r="B63" s="295"/>
      <c r="C63" s="380">
        <v>3</v>
      </c>
      <c r="D63" s="86">
        <v>1991</v>
      </c>
      <c r="E63" s="220">
        <v>210775435</v>
      </c>
      <c r="F63" s="220">
        <v>31057029</v>
      </c>
      <c r="G63" s="220">
        <v>294019</v>
      </c>
      <c r="H63" s="220">
        <v>76353</v>
      </c>
      <c r="I63" s="220">
        <v>469536</v>
      </c>
      <c r="J63" s="220">
        <v>6542693</v>
      </c>
      <c r="K63" s="220">
        <v>1318539</v>
      </c>
      <c r="L63" s="220">
        <v>5402574</v>
      </c>
      <c r="M63" s="220">
        <v>7306874</v>
      </c>
      <c r="N63" s="220">
        <v>7902881</v>
      </c>
      <c r="O63" s="220">
        <v>1743560</v>
      </c>
      <c r="P63" s="220">
        <v>179718406</v>
      </c>
    </row>
    <row r="64" spans="2:16">
      <c r="B64" s="295"/>
      <c r="C64" s="380">
        <v>4</v>
      </c>
      <c r="D64" s="86">
        <v>1992</v>
      </c>
      <c r="E64" s="220">
        <v>216377437</v>
      </c>
      <c r="F64" s="220">
        <v>34218713</v>
      </c>
      <c r="G64" s="220">
        <v>319135</v>
      </c>
      <c r="H64" s="220">
        <v>67127</v>
      </c>
      <c r="I64" s="220">
        <v>457821</v>
      </c>
      <c r="J64" s="220">
        <v>6686203</v>
      </c>
      <c r="K64" s="220">
        <v>1370060</v>
      </c>
      <c r="L64" s="220">
        <v>6303290</v>
      </c>
      <c r="M64" s="220">
        <v>9338838</v>
      </c>
      <c r="N64" s="220">
        <v>7743942</v>
      </c>
      <c r="O64" s="220">
        <v>1932297</v>
      </c>
      <c r="P64" s="220">
        <v>182158724</v>
      </c>
    </row>
    <row r="65" spans="2:16">
      <c r="B65" s="295"/>
      <c r="C65" s="380">
        <v>5</v>
      </c>
      <c r="D65" s="86">
        <v>1993</v>
      </c>
      <c r="E65" s="220">
        <v>217310511</v>
      </c>
      <c r="F65" s="220">
        <v>35604117</v>
      </c>
      <c r="G65" s="220">
        <v>324587</v>
      </c>
      <c r="H65" s="220">
        <v>70100</v>
      </c>
      <c r="I65" s="220">
        <v>462995</v>
      </c>
      <c r="J65" s="220">
        <v>6909808</v>
      </c>
      <c r="K65" s="220">
        <v>1396804</v>
      </c>
      <c r="L65" s="220">
        <v>6709844</v>
      </c>
      <c r="M65" s="220">
        <v>10052318</v>
      </c>
      <c r="N65" s="220">
        <v>7741771</v>
      </c>
      <c r="O65" s="220">
        <v>1935890</v>
      </c>
      <c r="P65" s="220">
        <v>181706394</v>
      </c>
    </row>
    <row r="66" spans="2:16">
      <c r="B66" s="295"/>
      <c r="C66" s="380">
        <v>6</v>
      </c>
      <c r="D66" s="86">
        <v>1994</v>
      </c>
      <c r="E66" s="220">
        <v>219492962</v>
      </c>
      <c r="F66" s="220">
        <v>37922893</v>
      </c>
      <c r="G66" s="220">
        <v>332027</v>
      </c>
      <c r="H66" s="220">
        <v>75368</v>
      </c>
      <c r="I66" s="220">
        <v>459531</v>
      </c>
      <c r="J66" s="220">
        <v>6864791</v>
      </c>
      <c r="K66" s="220">
        <v>1426329</v>
      </c>
      <c r="L66" s="220">
        <v>7610178</v>
      </c>
      <c r="M66" s="220">
        <v>10433836</v>
      </c>
      <c r="N66" s="220">
        <v>8767163</v>
      </c>
      <c r="O66" s="220">
        <v>1953670</v>
      </c>
      <c r="P66" s="220">
        <v>181570069</v>
      </c>
    </row>
    <row r="67" spans="2:16">
      <c r="B67" s="295"/>
      <c r="C67" s="380">
        <v>7</v>
      </c>
      <c r="D67" s="86">
        <v>1995</v>
      </c>
      <c r="E67" s="220">
        <v>220469624</v>
      </c>
      <c r="F67" s="220">
        <v>38699750</v>
      </c>
      <c r="G67" s="220">
        <v>331261</v>
      </c>
      <c r="H67" s="220">
        <v>82431</v>
      </c>
      <c r="I67" s="220">
        <v>504574</v>
      </c>
      <c r="J67" s="220">
        <v>6936753</v>
      </c>
      <c r="K67" s="220">
        <v>1467483</v>
      </c>
      <c r="L67" s="220">
        <v>7929018</v>
      </c>
      <c r="M67" s="220">
        <v>10524462</v>
      </c>
      <c r="N67" s="220">
        <v>8780434</v>
      </c>
      <c r="O67" s="220">
        <v>2143334</v>
      </c>
      <c r="P67" s="220">
        <v>181769874</v>
      </c>
    </row>
    <row r="68" spans="2:16">
      <c r="B68" s="295"/>
      <c r="C68" s="380">
        <v>8</v>
      </c>
      <c r="D68" s="86">
        <v>1996</v>
      </c>
      <c r="E68" s="220">
        <v>220910591</v>
      </c>
      <c r="F68" s="220">
        <v>39899504</v>
      </c>
      <c r="G68" s="220">
        <v>333424</v>
      </c>
      <c r="H68" s="220">
        <v>96940</v>
      </c>
      <c r="I68" s="220">
        <v>509307</v>
      </c>
      <c r="J68" s="220">
        <v>7040708</v>
      </c>
      <c r="K68" s="220">
        <v>1493342</v>
      </c>
      <c r="L68" s="220">
        <v>8044884</v>
      </c>
      <c r="M68" s="220">
        <v>11499776</v>
      </c>
      <c r="N68" s="220">
        <v>8984557</v>
      </c>
      <c r="O68" s="220">
        <v>1896566</v>
      </c>
      <c r="P68" s="220">
        <v>181011087</v>
      </c>
    </row>
    <row r="69" spans="2:16">
      <c r="B69" s="295"/>
      <c r="C69" s="380">
        <v>9</v>
      </c>
      <c r="D69" s="86">
        <v>1997</v>
      </c>
      <c r="E69" s="220">
        <v>229636738</v>
      </c>
      <c r="F69" s="220">
        <v>40247144</v>
      </c>
      <c r="G69" s="220">
        <v>346059</v>
      </c>
      <c r="H69" s="220">
        <v>100631</v>
      </c>
      <c r="I69" s="220">
        <v>522816</v>
      </c>
      <c r="J69" s="220">
        <v>7036304</v>
      </c>
      <c r="K69" s="220">
        <v>1499835</v>
      </c>
      <c r="L69" s="220">
        <v>8221267</v>
      </c>
      <c r="M69" s="220">
        <v>11856421</v>
      </c>
      <c r="N69" s="220">
        <v>8987696</v>
      </c>
      <c r="O69" s="220">
        <v>1676115</v>
      </c>
      <c r="P69" s="220">
        <v>189389594</v>
      </c>
    </row>
    <row r="70" spans="2:16">
      <c r="B70" s="295"/>
      <c r="C70" s="380">
        <v>10</v>
      </c>
      <c r="D70" s="86">
        <v>1998</v>
      </c>
      <c r="E70" s="220">
        <v>233590159</v>
      </c>
      <c r="F70" s="220">
        <v>41987648</v>
      </c>
      <c r="G70" s="220">
        <v>349937</v>
      </c>
      <c r="H70" s="220">
        <v>105087</v>
      </c>
      <c r="I70" s="220">
        <v>561685</v>
      </c>
      <c r="J70" s="220">
        <v>7030634</v>
      </c>
      <c r="K70" s="220">
        <v>1526705</v>
      </c>
      <c r="L70" s="220">
        <v>8851566</v>
      </c>
      <c r="M70" s="220">
        <v>12876992</v>
      </c>
      <c r="N70" s="220">
        <v>8976732</v>
      </c>
      <c r="O70" s="220">
        <v>1708310</v>
      </c>
      <c r="P70" s="220">
        <v>191602511</v>
      </c>
    </row>
    <row r="71" spans="2:16">
      <c r="B71" s="295"/>
      <c r="C71" s="380">
        <v>11</v>
      </c>
      <c r="D71" s="86">
        <v>1999</v>
      </c>
      <c r="E71" s="220">
        <v>235512849</v>
      </c>
      <c r="F71" s="220">
        <v>43154330</v>
      </c>
      <c r="G71" s="220">
        <v>349606</v>
      </c>
      <c r="H71" s="220">
        <v>110635</v>
      </c>
      <c r="I71" s="220">
        <v>564207</v>
      </c>
      <c r="J71" s="220">
        <v>7072903</v>
      </c>
      <c r="K71" s="220">
        <v>1543311</v>
      </c>
      <c r="L71" s="220">
        <v>9183653</v>
      </c>
      <c r="M71" s="220">
        <v>13515020</v>
      </c>
      <c r="N71" s="220">
        <v>8976322</v>
      </c>
      <c r="O71" s="220">
        <v>1838673</v>
      </c>
      <c r="P71" s="220">
        <v>192358519</v>
      </c>
    </row>
    <row r="72" spans="2:16">
      <c r="B72" s="295"/>
      <c r="C72" s="380">
        <v>12</v>
      </c>
      <c r="D72" s="86">
        <v>2000</v>
      </c>
      <c r="E72" s="220">
        <v>236394501</v>
      </c>
      <c r="F72" s="220">
        <v>43636921</v>
      </c>
      <c r="G72" s="220">
        <v>347066</v>
      </c>
      <c r="H72" s="220">
        <v>115256</v>
      </c>
      <c r="I72" s="220">
        <v>585717</v>
      </c>
      <c r="J72" s="220">
        <v>7056949</v>
      </c>
      <c r="K72" s="220">
        <v>1570692</v>
      </c>
      <c r="L72" s="220">
        <v>9336444</v>
      </c>
      <c r="M72" s="220">
        <v>13696166</v>
      </c>
      <c r="N72" s="220">
        <v>9087302</v>
      </c>
      <c r="O72" s="220">
        <v>1841329</v>
      </c>
      <c r="P72" s="220">
        <v>192757580</v>
      </c>
    </row>
    <row r="73" spans="2:16">
      <c r="B73" s="295"/>
      <c r="C73" s="380">
        <v>13</v>
      </c>
      <c r="D73" s="86">
        <v>2001</v>
      </c>
      <c r="E73" s="220">
        <v>253801491</v>
      </c>
      <c r="F73" s="220">
        <v>60162671</v>
      </c>
      <c r="G73" s="220">
        <v>349813</v>
      </c>
      <c r="H73" s="220">
        <v>120070</v>
      </c>
      <c r="I73" s="220">
        <v>588316</v>
      </c>
      <c r="J73" s="220">
        <v>7071542</v>
      </c>
      <c r="K73" s="220">
        <v>1605618</v>
      </c>
      <c r="L73" s="220">
        <v>9684695</v>
      </c>
      <c r="M73" s="220">
        <v>26532544</v>
      </c>
      <c r="N73" s="220">
        <v>12259701</v>
      </c>
      <c r="O73" s="220">
        <v>1950372</v>
      </c>
      <c r="P73" s="220">
        <v>193638820</v>
      </c>
    </row>
    <row r="74" spans="2:16">
      <c r="B74" s="295"/>
      <c r="C74" s="380">
        <v>14</v>
      </c>
      <c r="D74" s="86">
        <v>2002</v>
      </c>
      <c r="E74" s="220">
        <v>260446349</v>
      </c>
      <c r="F74" s="220">
        <v>60515970</v>
      </c>
      <c r="G74" s="220">
        <v>352243</v>
      </c>
      <c r="H74" s="220">
        <v>123305</v>
      </c>
      <c r="I74" s="220">
        <v>600000</v>
      </c>
      <c r="J74" s="220">
        <v>7016933</v>
      </c>
      <c r="K74" s="220">
        <v>1604258</v>
      </c>
      <c r="L74" s="220">
        <v>9845157</v>
      </c>
      <c r="M74" s="220">
        <v>25888197</v>
      </c>
      <c r="N74" s="220">
        <v>13135191</v>
      </c>
      <c r="O74" s="220">
        <v>1950686</v>
      </c>
      <c r="P74" s="220">
        <v>199930379</v>
      </c>
    </row>
    <row r="75" spans="2:16">
      <c r="B75" s="295"/>
      <c r="C75" s="380">
        <v>15</v>
      </c>
      <c r="D75" s="86">
        <v>2003</v>
      </c>
      <c r="E75" s="220">
        <v>260733374</v>
      </c>
      <c r="F75" s="220">
        <v>61350952</v>
      </c>
      <c r="G75" s="220">
        <v>350761</v>
      </c>
      <c r="H75" s="220">
        <v>129108</v>
      </c>
      <c r="I75" s="220">
        <v>549713</v>
      </c>
      <c r="J75" s="220">
        <v>6966943</v>
      </c>
      <c r="K75" s="220">
        <v>1612168</v>
      </c>
      <c r="L75" s="220">
        <v>9889132</v>
      </c>
      <c r="M75" s="220">
        <v>26726204</v>
      </c>
      <c r="N75" s="220">
        <v>13145789</v>
      </c>
      <c r="O75" s="220">
        <v>1981134</v>
      </c>
      <c r="P75" s="220">
        <v>199382422</v>
      </c>
    </row>
    <row r="76" spans="2:16">
      <c r="B76" s="378"/>
      <c r="C76" s="380">
        <v>16</v>
      </c>
      <c r="D76" s="86">
        <v>2004</v>
      </c>
      <c r="E76" s="220">
        <v>238940212</v>
      </c>
      <c r="F76" s="220">
        <v>65546475</v>
      </c>
      <c r="G76" s="220">
        <v>307220</v>
      </c>
      <c r="H76" s="220">
        <v>146717</v>
      </c>
      <c r="I76" s="220">
        <v>749362</v>
      </c>
      <c r="J76" s="220">
        <v>6710001</v>
      </c>
      <c r="K76" s="220">
        <v>1643352</v>
      </c>
      <c r="L76" s="220">
        <v>10055617</v>
      </c>
      <c r="M76" s="220">
        <v>29473963</v>
      </c>
      <c r="N76" s="220">
        <v>14890816</v>
      </c>
      <c r="O76" s="220">
        <v>1569427</v>
      </c>
      <c r="P76" s="220">
        <v>173393737</v>
      </c>
    </row>
    <row r="77" spans="2:16">
      <c r="B77" s="148"/>
      <c r="C77" s="380">
        <v>17</v>
      </c>
      <c r="D77" s="86">
        <v>2005</v>
      </c>
      <c r="E77" s="220">
        <v>245519534</v>
      </c>
      <c r="F77" s="220">
        <v>68814232</v>
      </c>
      <c r="G77" s="220">
        <v>302055</v>
      </c>
      <c r="H77" s="220">
        <v>169676</v>
      </c>
      <c r="I77" s="220">
        <v>726028</v>
      </c>
      <c r="J77" s="220">
        <v>6778102</v>
      </c>
      <c r="K77" s="220">
        <v>1636197</v>
      </c>
      <c r="L77" s="220">
        <v>9482120</v>
      </c>
      <c r="M77" s="220">
        <v>33284193</v>
      </c>
      <c r="N77" s="220">
        <v>14928071</v>
      </c>
      <c r="O77" s="220">
        <v>1507790</v>
      </c>
      <c r="P77" s="220">
        <v>176705302</v>
      </c>
    </row>
    <row r="78" spans="2:16">
      <c r="B78" s="148"/>
      <c r="C78" s="380">
        <v>18</v>
      </c>
      <c r="D78" s="86">
        <v>2006</v>
      </c>
      <c r="E78" s="220">
        <v>243748239</v>
      </c>
      <c r="F78" s="220">
        <v>67788531</v>
      </c>
      <c r="G78" s="220">
        <v>316457</v>
      </c>
      <c r="H78" s="220">
        <v>178320</v>
      </c>
      <c r="I78" s="220">
        <v>739360</v>
      </c>
      <c r="J78" s="220">
        <v>6804048</v>
      </c>
      <c r="K78" s="220">
        <v>1633862</v>
      </c>
      <c r="L78" s="220">
        <v>9625127</v>
      </c>
      <c r="M78" s="220">
        <v>32006645</v>
      </c>
      <c r="N78" s="220">
        <v>14993683</v>
      </c>
      <c r="O78" s="220">
        <v>1491029</v>
      </c>
      <c r="P78" s="220">
        <v>175959708</v>
      </c>
    </row>
    <row r="79" spans="2:16">
      <c r="B79" s="148"/>
      <c r="C79" s="380">
        <v>19</v>
      </c>
      <c r="D79" s="86">
        <v>2007</v>
      </c>
      <c r="E79" s="220">
        <v>244133395</v>
      </c>
      <c r="F79" s="220">
        <v>70452928</v>
      </c>
      <c r="G79" s="220">
        <v>328452</v>
      </c>
      <c r="H79" s="220">
        <v>193114</v>
      </c>
      <c r="I79" s="220">
        <v>1169469</v>
      </c>
      <c r="J79" s="220">
        <v>6654726</v>
      </c>
      <c r="K79" s="220">
        <v>1650444</v>
      </c>
      <c r="L79" s="220">
        <v>10102796</v>
      </c>
      <c r="M79" s="220">
        <v>30724137</v>
      </c>
      <c r="N79" s="220">
        <v>18173041</v>
      </c>
      <c r="O79" s="220">
        <v>1456749</v>
      </c>
      <c r="P79" s="220">
        <v>173680467</v>
      </c>
    </row>
    <row r="80" spans="2:16">
      <c r="B80" s="148"/>
      <c r="C80" s="380">
        <v>20</v>
      </c>
      <c r="D80" s="86">
        <v>2008</v>
      </c>
      <c r="E80" s="220">
        <v>241846759</v>
      </c>
      <c r="F80" s="220">
        <v>71220018</v>
      </c>
      <c r="G80" s="220">
        <v>336605</v>
      </c>
      <c r="H80" s="220">
        <v>200502</v>
      </c>
      <c r="I80" s="220">
        <v>1355194</v>
      </c>
      <c r="J80" s="220">
        <v>6672526</v>
      </c>
      <c r="K80" s="220">
        <v>1635443</v>
      </c>
      <c r="L80" s="220">
        <v>9996462</v>
      </c>
      <c r="M80" s="220">
        <v>31387096</v>
      </c>
      <c r="N80" s="220">
        <v>18183126</v>
      </c>
      <c r="O80" s="220">
        <v>1453064</v>
      </c>
      <c r="P80" s="220">
        <v>170626741</v>
      </c>
    </row>
    <row r="81" spans="2:16">
      <c r="B81" s="148"/>
      <c r="C81" s="380">
        <v>21</v>
      </c>
      <c r="D81" s="86">
        <v>2009</v>
      </c>
      <c r="E81" s="220">
        <v>246127038</v>
      </c>
      <c r="F81" s="220">
        <v>72779493</v>
      </c>
      <c r="G81" s="220">
        <v>336945</v>
      </c>
      <c r="H81" s="220">
        <v>208909</v>
      </c>
      <c r="I81" s="220">
        <v>1360934</v>
      </c>
      <c r="J81" s="220">
        <v>6697068</v>
      </c>
      <c r="K81" s="220">
        <v>1646043</v>
      </c>
      <c r="L81" s="220">
        <v>10033668</v>
      </c>
      <c r="M81" s="220">
        <v>32580847</v>
      </c>
      <c r="N81" s="220">
        <v>18215628</v>
      </c>
      <c r="O81" s="220">
        <v>1699451</v>
      </c>
      <c r="P81" s="220">
        <v>173347545</v>
      </c>
    </row>
    <row r="82" spans="2:16">
      <c r="B82" s="148"/>
      <c r="C82" s="380">
        <v>22</v>
      </c>
      <c r="D82" s="86">
        <v>2010</v>
      </c>
      <c r="E82" s="220">
        <v>246776791</v>
      </c>
      <c r="F82" s="220">
        <v>72850886</v>
      </c>
      <c r="G82" s="220">
        <v>337164</v>
      </c>
      <c r="H82" s="220">
        <v>213940</v>
      </c>
      <c r="I82" s="220">
        <v>1386984</v>
      </c>
      <c r="J82" s="220">
        <v>6735978</v>
      </c>
      <c r="K82" s="220">
        <v>1689822</v>
      </c>
      <c r="L82" s="220">
        <v>10139244</v>
      </c>
      <c r="M82" s="220">
        <v>33410329</v>
      </c>
      <c r="N82" s="220">
        <v>17732758</v>
      </c>
      <c r="O82" s="220">
        <v>1204667</v>
      </c>
      <c r="P82" s="220">
        <v>173925905</v>
      </c>
    </row>
    <row r="83" spans="2:16">
      <c r="B83" s="148"/>
      <c r="C83" s="379">
        <v>23</v>
      </c>
      <c r="D83" s="86">
        <v>2011</v>
      </c>
      <c r="E83" s="220">
        <v>248998413</v>
      </c>
      <c r="F83" s="220">
        <v>72837290</v>
      </c>
      <c r="G83" s="220">
        <v>346930</v>
      </c>
      <c r="H83" s="220">
        <v>212852</v>
      </c>
      <c r="I83" s="220">
        <v>1691747</v>
      </c>
      <c r="J83" s="220">
        <v>6626096</v>
      </c>
      <c r="K83" s="220">
        <v>1718104</v>
      </c>
      <c r="L83" s="220">
        <v>10340851</v>
      </c>
      <c r="M83" s="220">
        <v>33205387</v>
      </c>
      <c r="N83" s="220">
        <v>17731518</v>
      </c>
      <c r="O83" s="220">
        <v>963805</v>
      </c>
      <c r="P83" s="220">
        <v>176161123</v>
      </c>
    </row>
    <row r="84" spans="2:16">
      <c r="B84" s="148"/>
      <c r="C84" s="379">
        <v>24</v>
      </c>
      <c r="D84" s="86">
        <v>2012</v>
      </c>
      <c r="E84" s="220">
        <v>258526875</v>
      </c>
      <c r="F84" s="220">
        <v>85007764</v>
      </c>
      <c r="G84" s="220">
        <v>363915</v>
      </c>
      <c r="H84" s="220">
        <v>260130</v>
      </c>
      <c r="I84" s="220">
        <v>1676040</v>
      </c>
      <c r="J84" s="220">
        <v>6522772</v>
      </c>
      <c r="K84" s="220">
        <v>1741543</v>
      </c>
      <c r="L84" s="220">
        <v>10510875</v>
      </c>
      <c r="M84" s="220">
        <v>34319906</v>
      </c>
      <c r="N84" s="220">
        <v>28833415</v>
      </c>
      <c r="O84" s="220">
        <v>779168</v>
      </c>
      <c r="P84" s="220">
        <v>173519111</v>
      </c>
    </row>
    <row r="85" spans="2:16">
      <c r="B85" s="148"/>
      <c r="C85" s="379">
        <v>25</v>
      </c>
      <c r="D85" s="86">
        <v>2013</v>
      </c>
      <c r="E85" s="220">
        <v>259215967</v>
      </c>
      <c r="F85" s="220">
        <v>85081134</v>
      </c>
      <c r="G85" s="220">
        <v>365843</v>
      </c>
      <c r="H85" s="220">
        <v>276374</v>
      </c>
      <c r="I85" s="220">
        <v>1649250</v>
      </c>
      <c r="J85" s="220">
        <v>6452608</v>
      </c>
      <c r="K85" s="220">
        <v>1757457</v>
      </c>
      <c r="L85" s="220">
        <v>9821964</v>
      </c>
      <c r="M85" s="220">
        <v>35372880</v>
      </c>
      <c r="N85" s="220">
        <v>28605590</v>
      </c>
      <c r="O85" s="220">
        <v>779168</v>
      </c>
      <c r="P85" s="220">
        <v>174134833</v>
      </c>
    </row>
    <row r="86" spans="2:16">
      <c r="B86" s="148"/>
      <c r="C86" s="379">
        <v>26</v>
      </c>
      <c r="D86" s="86">
        <v>2014</v>
      </c>
      <c r="E86" s="220">
        <v>259731418</v>
      </c>
      <c r="F86" s="220">
        <v>85261972</v>
      </c>
      <c r="G86" s="220">
        <v>375182</v>
      </c>
      <c r="H86" s="220">
        <v>280543</v>
      </c>
      <c r="I86" s="220">
        <v>1619975</v>
      </c>
      <c r="J86" s="220">
        <v>6422925</v>
      </c>
      <c r="K86" s="220">
        <v>1766163</v>
      </c>
      <c r="L86" s="220">
        <v>9837575</v>
      </c>
      <c r="M86" s="220">
        <v>35574851</v>
      </c>
      <c r="N86" s="220">
        <v>28605590</v>
      </c>
      <c r="O86" s="220">
        <v>779168</v>
      </c>
      <c r="P86" s="220">
        <v>174469446</v>
      </c>
    </row>
    <row r="87" spans="2:16">
      <c r="B87" s="148"/>
      <c r="C87" s="379">
        <v>27</v>
      </c>
      <c r="D87" s="86">
        <v>2015</v>
      </c>
      <c r="E87" s="220">
        <v>260739593</v>
      </c>
      <c r="F87" s="220">
        <v>85654849</v>
      </c>
      <c r="G87" s="220">
        <v>389142</v>
      </c>
      <c r="H87" s="220">
        <v>307142</v>
      </c>
      <c r="I87" s="220">
        <v>1536405</v>
      </c>
      <c r="J87" s="220">
        <v>6374821</v>
      </c>
      <c r="K87" s="220">
        <v>1777796</v>
      </c>
      <c r="L87" s="220">
        <v>10050466</v>
      </c>
      <c r="M87" s="220">
        <v>35727906</v>
      </c>
      <c r="N87" s="220">
        <v>28619085</v>
      </c>
      <c r="O87" s="220">
        <v>779183</v>
      </c>
      <c r="P87" s="220">
        <v>175084744</v>
      </c>
    </row>
    <row r="88" spans="2:16">
      <c r="B88" s="148"/>
      <c r="C88" s="379">
        <v>28</v>
      </c>
      <c r="D88" s="86">
        <v>2016</v>
      </c>
      <c r="E88" s="220">
        <v>263205959</v>
      </c>
      <c r="F88" s="220">
        <v>89270229</v>
      </c>
      <c r="G88" s="220">
        <v>375849</v>
      </c>
      <c r="H88" s="220">
        <v>362606</v>
      </c>
      <c r="I88" s="220">
        <v>1522531</v>
      </c>
      <c r="J88" s="220">
        <v>6422658</v>
      </c>
      <c r="K88" s="220">
        <v>1689377</v>
      </c>
      <c r="L88" s="220">
        <v>10136961</v>
      </c>
      <c r="M88" s="220">
        <v>36452309</v>
      </c>
      <c r="N88" s="220">
        <v>31530779</v>
      </c>
      <c r="O88" s="220">
        <v>777159</v>
      </c>
      <c r="P88" s="220">
        <v>173935730</v>
      </c>
    </row>
    <row r="89" spans="2:16">
      <c r="B89" s="148"/>
      <c r="C89" s="379">
        <v>29</v>
      </c>
      <c r="D89" s="86">
        <v>2017</v>
      </c>
      <c r="E89" s="220">
        <v>262990365</v>
      </c>
      <c r="F89" s="220">
        <v>90550257</v>
      </c>
      <c r="G89" s="220">
        <v>386393</v>
      </c>
      <c r="H89" s="220">
        <v>370881</v>
      </c>
      <c r="I89" s="220">
        <v>1441244</v>
      </c>
      <c r="J89" s="220">
        <v>6380069</v>
      </c>
      <c r="K89" s="220">
        <v>1788395</v>
      </c>
      <c r="L89" s="220">
        <v>10050190</v>
      </c>
      <c r="M89" s="220">
        <v>35514829</v>
      </c>
      <c r="N89" s="220">
        <v>33790843</v>
      </c>
      <c r="O89" s="220">
        <v>777413</v>
      </c>
      <c r="P89" s="220">
        <v>172490108</v>
      </c>
    </row>
    <row r="90" spans="2:16">
      <c r="B90" s="148"/>
      <c r="C90" s="379">
        <v>30</v>
      </c>
      <c r="D90" s="86">
        <v>2018</v>
      </c>
      <c r="E90" s="220">
        <v>264247014</v>
      </c>
      <c r="F90" s="220">
        <v>90733062</v>
      </c>
      <c r="G90" s="220">
        <v>387538</v>
      </c>
      <c r="H90" s="220">
        <v>372660</v>
      </c>
      <c r="I90" s="220">
        <v>1625893</v>
      </c>
      <c r="J90" s="220">
        <v>6388676</v>
      </c>
      <c r="K90" s="220">
        <v>1791575</v>
      </c>
      <c r="L90" s="220">
        <v>10106915</v>
      </c>
      <c r="M90" s="220">
        <v>35375570</v>
      </c>
      <c r="N90" s="220">
        <v>33908691</v>
      </c>
      <c r="O90" s="220">
        <v>775544</v>
      </c>
      <c r="P90" s="220">
        <v>173513952</v>
      </c>
    </row>
    <row r="91" spans="2:16">
      <c r="B91" s="148" t="s">
        <v>86</v>
      </c>
      <c r="C91" s="379">
        <v>1</v>
      </c>
      <c r="D91" s="86">
        <v>2019</v>
      </c>
      <c r="E91" s="220">
        <v>264247014</v>
      </c>
      <c r="F91" s="220">
        <v>90733062</v>
      </c>
      <c r="G91" s="220">
        <v>387538</v>
      </c>
      <c r="H91" s="220">
        <v>372660</v>
      </c>
      <c r="I91" s="220">
        <v>1625893</v>
      </c>
      <c r="J91" s="220">
        <v>6388676</v>
      </c>
      <c r="K91" s="220">
        <v>1791575</v>
      </c>
      <c r="L91" s="220">
        <v>10106915</v>
      </c>
      <c r="M91" s="220">
        <v>35375570</v>
      </c>
      <c r="N91" s="220">
        <v>33908691</v>
      </c>
      <c r="O91" s="220">
        <v>775544</v>
      </c>
      <c r="P91" s="220">
        <v>173513952</v>
      </c>
    </row>
    <row r="92" spans="2:16">
      <c r="B92" s="148"/>
      <c r="C92" s="379">
        <v>2</v>
      </c>
      <c r="D92" s="86">
        <v>2020</v>
      </c>
      <c r="E92" s="220">
        <v>267142671</v>
      </c>
      <c r="F92" s="220">
        <v>106122755</v>
      </c>
      <c r="G92" s="220">
        <v>393800</v>
      </c>
      <c r="H92" s="220">
        <v>375286</v>
      </c>
      <c r="I92" s="220">
        <v>1577251</v>
      </c>
      <c r="J92" s="220">
        <v>6372769</v>
      </c>
      <c r="K92" s="220">
        <v>1765265</v>
      </c>
      <c r="L92" s="220">
        <v>10132410</v>
      </c>
      <c r="M92" s="220">
        <v>35308460</v>
      </c>
      <c r="N92" s="220">
        <v>49153208</v>
      </c>
      <c r="O92" s="220">
        <v>1044306</v>
      </c>
      <c r="P92" s="220">
        <v>161019916</v>
      </c>
    </row>
    <row r="93" spans="2:16">
      <c r="B93" s="148"/>
      <c r="C93" s="379">
        <v>3</v>
      </c>
      <c r="D93" s="86">
        <v>2021</v>
      </c>
      <c r="E93" s="220">
        <v>267278961</v>
      </c>
      <c r="F93" s="220">
        <v>106215775</v>
      </c>
      <c r="G93" s="220">
        <v>394050</v>
      </c>
      <c r="H93" s="220">
        <v>453788</v>
      </c>
      <c r="I93" s="220">
        <v>1359641</v>
      </c>
      <c r="J93" s="220">
        <v>6294983</v>
      </c>
      <c r="K93" s="220">
        <v>1774361</v>
      </c>
      <c r="L93" s="220">
        <v>10133230</v>
      </c>
      <c r="M93" s="220">
        <v>35594527</v>
      </c>
      <c r="N93" s="220">
        <v>49160919</v>
      </c>
      <c r="O93" s="220">
        <v>1050276</v>
      </c>
      <c r="P93" s="220">
        <v>161063186</v>
      </c>
    </row>
    <row r="94" spans="2:16">
      <c r="B94" s="148"/>
      <c r="C94" s="379">
        <v>4</v>
      </c>
      <c r="D94" s="86">
        <v>2022</v>
      </c>
      <c r="E94" s="220">
        <v>267278961</v>
      </c>
      <c r="F94" s="220">
        <v>106215775</v>
      </c>
      <c r="G94" s="220">
        <v>394050</v>
      </c>
      <c r="H94" s="220">
        <v>453788</v>
      </c>
      <c r="I94" s="220">
        <v>1359641</v>
      </c>
      <c r="J94" s="220">
        <v>6294983</v>
      </c>
      <c r="K94" s="220">
        <v>1774361</v>
      </c>
      <c r="L94" s="220">
        <v>10133230</v>
      </c>
      <c r="M94" s="220">
        <v>35594527</v>
      </c>
      <c r="N94" s="220">
        <v>49160919</v>
      </c>
      <c r="O94" s="220">
        <v>1050276</v>
      </c>
      <c r="P94" s="220">
        <v>161063186</v>
      </c>
    </row>
    <row r="95" spans="2:16">
      <c r="B95" s="148"/>
      <c r="C95" s="379">
        <v>5</v>
      </c>
      <c r="D95" s="86">
        <v>2023</v>
      </c>
      <c r="E95" s="220">
        <v>267494553</v>
      </c>
      <c r="F95" s="220">
        <v>106010208</v>
      </c>
      <c r="G95" s="220">
        <v>408723</v>
      </c>
      <c r="H95" s="220">
        <v>370669</v>
      </c>
      <c r="I95" s="220">
        <v>1335097</v>
      </c>
      <c r="J95" s="220">
        <v>6204161</v>
      </c>
      <c r="K95" s="220">
        <v>1777371</v>
      </c>
      <c r="L95" s="220">
        <v>10130717</v>
      </c>
      <c r="M95" s="220">
        <v>35585889</v>
      </c>
      <c r="N95" s="220">
        <v>49152093</v>
      </c>
      <c r="O95" s="220">
        <v>1045488</v>
      </c>
      <c r="P95" s="220">
        <v>161484345</v>
      </c>
    </row>
    <row r="96" spans="2:16">
      <c r="B96" s="148"/>
      <c r="C96" s="383"/>
      <c r="D96" s="38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</row>
    <row r="97" spans="2:16">
      <c r="B97" s="152" t="s">
        <v>907</v>
      </c>
      <c r="C97" s="282"/>
      <c r="D97" s="377"/>
      <c r="E97" s="222"/>
      <c r="F97" s="222"/>
      <c r="G97" s="222"/>
      <c r="H97" s="222"/>
      <c r="I97" s="222"/>
      <c r="J97" s="222"/>
      <c r="K97" s="222"/>
      <c r="L97" s="222"/>
      <c r="M97" s="222"/>
      <c r="N97" s="222"/>
      <c r="O97" s="222"/>
      <c r="P97" s="222"/>
    </row>
    <row r="98" spans="2:16">
      <c r="B98" s="364" t="s">
        <v>411</v>
      </c>
      <c r="C98" s="380">
        <v>56</v>
      </c>
      <c r="D98" s="86">
        <v>1981</v>
      </c>
      <c r="E98" s="220">
        <v>26154051</v>
      </c>
      <c r="F98" s="220">
        <v>25006152</v>
      </c>
      <c r="G98" s="220">
        <v>61076</v>
      </c>
      <c r="H98" s="220">
        <v>157405</v>
      </c>
      <c r="I98" s="220">
        <v>1511088</v>
      </c>
      <c r="J98" s="220">
        <v>32178</v>
      </c>
      <c r="K98" s="220">
        <v>361017</v>
      </c>
      <c r="L98" s="220">
        <v>3192756</v>
      </c>
      <c r="M98" s="220">
        <v>2024631</v>
      </c>
      <c r="N98" s="220">
        <v>13484090</v>
      </c>
      <c r="O98" s="220">
        <v>4181911</v>
      </c>
      <c r="P98" s="220">
        <v>1147898</v>
      </c>
    </row>
    <row r="99" spans="2:16">
      <c r="B99" s="295"/>
      <c r="C99" s="380">
        <v>57</v>
      </c>
      <c r="D99" s="86">
        <v>1982</v>
      </c>
      <c r="E99" s="220">
        <v>26154051</v>
      </c>
      <c r="F99" s="220">
        <v>25214967</v>
      </c>
      <c r="G99" s="220">
        <v>61076</v>
      </c>
      <c r="H99" s="220">
        <v>157405</v>
      </c>
      <c r="I99" s="220">
        <v>1511088</v>
      </c>
      <c r="J99" s="220">
        <v>32178</v>
      </c>
      <c r="K99" s="220">
        <v>361017</v>
      </c>
      <c r="L99" s="220">
        <v>3192756</v>
      </c>
      <c r="M99" s="220">
        <v>2024631</v>
      </c>
      <c r="N99" s="220">
        <v>13484090</v>
      </c>
      <c r="O99" s="220">
        <v>4390726</v>
      </c>
      <c r="P99" s="220">
        <v>939084</v>
      </c>
    </row>
    <row r="100" spans="2:16">
      <c r="B100" s="295"/>
      <c r="C100" s="380">
        <v>58</v>
      </c>
      <c r="D100" s="86">
        <v>1983</v>
      </c>
      <c r="E100" s="220">
        <v>27431119</v>
      </c>
      <c r="F100" s="220">
        <v>26344794</v>
      </c>
      <c r="G100" s="220">
        <v>66232</v>
      </c>
      <c r="H100" s="220">
        <v>169774</v>
      </c>
      <c r="I100" s="220">
        <v>1471052</v>
      </c>
      <c r="J100" s="220">
        <v>31583</v>
      </c>
      <c r="K100" s="220">
        <v>418327</v>
      </c>
      <c r="L100" s="220">
        <v>3217942</v>
      </c>
      <c r="M100" s="220">
        <v>2054282</v>
      </c>
      <c r="N100" s="220">
        <v>14688703</v>
      </c>
      <c r="O100" s="220">
        <v>4226901</v>
      </c>
      <c r="P100" s="220">
        <v>1086324</v>
      </c>
    </row>
    <row r="101" spans="2:16">
      <c r="B101" s="295"/>
      <c r="C101" s="380">
        <v>59</v>
      </c>
      <c r="D101" s="86">
        <v>1984</v>
      </c>
      <c r="E101" s="220">
        <v>28335214</v>
      </c>
      <c r="F101" s="220">
        <v>27262538</v>
      </c>
      <c r="G101" s="220">
        <v>66232</v>
      </c>
      <c r="H101" s="220">
        <v>174170</v>
      </c>
      <c r="I101" s="220">
        <v>1465883</v>
      </c>
      <c r="J101" s="220">
        <v>31593</v>
      </c>
      <c r="K101" s="220">
        <v>461027</v>
      </c>
      <c r="L101" s="220">
        <v>3294553</v>
      </c>
      <c r="M101" s="220">
        <v>2268789</v>
      </c>
      <c r="N101" s="220">
        <v>15302015</v>
      </c>
      <c r="O101" s="220">
        <v>4198286</v>
      </c>
      <c r="P101" s="220">
        <v>1072676</v>
      </c>
    </row>
    <row r="102" spans="2:16">
      <c r="B102" s="295"/>
      <c r="C102" s="380">
        <v>60</v>
      </c>
      <c r="D102" s="86">
        <v>1985</v>
      </c>
      <c r="E102" s="220">
        <v>29229115</v>
      </c>
      <c r="F102" s="220">
        <v>28076263</v>
      </c>
      <c r="G102" s="220">
        <v>66232</v>
      </c>
      <c r="H102" s="220">
        <v>174122</v>
      </c>
      <c r="I102" s="220">
        <v>1409058</v>
      </c>
      <c r="J102" s="220">
        <v>32100</v>
      </c>
      <c r="K102" s="220">
        <v>486956</v>
      </c>
      <c r="L102" s="220">
        <v>3411767</v>
      </c>
      <c r="M102" s="220">
        <v>2336849</v>
      </c>
      <c r="N102" s="220">
        <v>15904656</v>
      </c>
      <c r="O102" s="220">
        <v>4254523</v>
      </c>
      <c r="P102" s="220">
        <v>1152852</v>
      </c>
    </row>
    <row r="103" spans="2:16">
      <c r="B103" s="295"/>
      <c r="C103" s="380">
        <v>61</v>
      </c>
      <c r="D103" s="86">
        <v>1986</v>
      </c>
      <c r="E103" s="220">
        <v>30446037</v>
      </c>
      <c r="F103" s="220">
        <v>29150774</v>
      </c>
      <c r="G103" s="220">
        <v>63767</v>
      </c>
      <c r="H103" s="220">
        <v>143774</v>
      </c>
      <c r="I103" s="220">
        <v>1593640</v>
      </c>
      <c r="J103" s="220">
        <v>29741</v>
      </c>
      <c r="K103" s="220">
        <v>506066</v>
      </c>
      <c r="L103" s="220">
        <v>3411767</v>
      </c>
      <c r="M103" s="220">
        <v>2335396</v>
      </c>
      <c r="N103" s="220">
        <v>15904656</v>
      </c>
      <c r="O103" s="220">
        <v>5161967</v>
      </c>
      <c r="P103" s="220">
        <v>1295263</v>
      </c>
    </row>
    <row r="104" spans="2:16">
      <c r="B104" s="295"/>
      <c r="C104" s="380">
        <v>62</v>
      </c>
      <c r="D104" s="86">
        <v>1987</v>
      </c>
      <c r="E104" s="220">
        <v>30383368</v>
      </c>
      <c r="F104" s="220">
        <v>29286244</v>
      </c>
      <c r="G104" s="220">
        <v>63767</v>
      </c>
      <c r="H104" s="220">
        <v>154284</v>
      </c>
      <c r="I104" s="220">
        <v>1593310</v>
      </c>
      <c r="J104" s="220">
        <v>51257</v>
      </c>
      <c r="K104" s="220">
        <v>503478</v>
      </c>
      <c r="L104" s="220">
        <v>3411767</v>
      </c>
      <c r="M104" s="220">
        <v>2339117</v>
      </c>
      <c r="N104" s="220">
        <v>15904656</v>
      </c>
      <c r="O104" s="220">
        <v>5264607</v>
      </c>
      <c r="P104" s="220">
        <v>1097124</v>
      </c>
    </row>
    <row r="105" spans="2:16">
      <c r="B105" s="295"/>
      <c r="C105" s="380">
        <v>63</v>
      </c>
      <c r="D105" s="86">
        <v>1988</v>
      </c>
      <c r="E105" s="220">
        <v>30548417</v>
      </c>
      <c r="F105" s="220">
        <v>29410134</v>
      </c>
      <c r="G105" s="220">
        <v>64821</v>
      </c>
      <c r="H105" s="220">
        <v>161282</v>
      </c>
      <c r="I105" s="220">
        <v>1177100</v>
      </c>
      <c r="J105" s="220">
        <v>48419</v>
      </c>
      <c r="K105" s="220">
        <v>528065</v>
      </c>
      <c r="L105" s="220">
        <v>3411767</v>
      </c>
      <c r="M105" s="220">
        <v>2794926</v>
      </c>
      <c r="N105" s="220">
        <v>15904656</v>
      </c>
      <c r="O105" s="220">
        <v>5319098</v>
      </c>
      <c r="P105" s="220">
        <v>1138283</v>
      </c>
    </row>
    <row r="106" spans="2:16">
      <c r="B106" s="364" t="s">
        <v>87</v>
      </c>
      <c r="C106" s="380">
        <v>1</v>
      </c>
      <c r="D106" s="86">
        <v>1989</v>
      </c>
      <c r="E106" s="220">
        <v>30701650</v>
      </c>
      <c r="F106" s="220">
        <v>29460341</v>
      </c>
      <c r="G106" s="220">
        <v>64821</v>
      </c>
      <c r="H106" s="220">
        <v>157821</v>
      </c>
      <c r="I106" s="220">
        <v>1297468</v>
      </c>
      <c r="J106" s="220">
        <v>48419</v>
      </c>
      <c r="K106" s="220">
        <v>546841</v>
      </c>
      <c r="L106" s="220">
        <v>3506646</v>
      </c>
      <c r="M106" s="220">
        <v>2582822</v>
      </c>
      <c r="N106" s="220">
        <v>15904656</v>
      </c>
      <c r="O106" s="220">
        <v>5350847</v>
      </c>
      <c r="P106" s="220">
        <v>1241309</v>
      </c>
    </row>
    <row r="107" spans="2:16">
      <c r="B107" s="295"/>
      <c r="C107" s="380">
        <v>2</v>
      </c>
      <c r="D107" s="86">
        <v>1990</v>
      </c>
      <c r="E107" s="220">
        <v>31178807</v>
      </c>
      <c r="F107" s="220">
        <v>29957517</v>
      </c>
      <c r="G107" s="220">
        <v>64821</v>
      </c>
      <c r="H107" s="220">
        <v>252802</v>
      </c>
      <c r="I107" s="220">
        <v>1279580</v>
      </c>
      <c r="J107" s="220">
        <v>48419</v>
      </c>
      <c r="K107" s="220">
        <v>559287</v>
      </c>
      <c r="L107" s="220">
        <v>3513958</v>
      </c>
      <c r="M107" s="220">
        <v>2944060</v>
      </c>
      <c r="N107" s="220">
        <v>16816094</v>
      </c>
      <c r="O107" s="220">
        <v>4478496</v>
      </c>
      <c r="P107" s="220">
        <v>1221290</v>
      </c>
    </row>
    <row r="108" spans="2:16">
      <c r="B108" s="295"/>
      <c r="C108" s="380">
        <v>3</v>
      </c>
      <c r="D108" s="86">
        <v>1991</v>
      </c>
      <c r="E108" s="220">
        <v>31587278</v>
      </c>
      <c r="F108" s="220">
        <v>30356896</v>
      </c>
      <c r="G108" s="220">
        <v>64821</v>
      </c>
      <c r="H108" s="220">
        <v>222563</v>
      </c>
      <c r="I108" s="220">
        <v>1303109</v>
      </c>
      <c r="J108" s="220">
        <v>48419</v>
      </c>
      <c r="K108" s="220">
        <v>570382</v>
      </c>
      <c r="L108" s="220">
        <v>3816878</v>
      </c>
      <c r="M108" s="220">
        <v>3023961</v>
      </c>
      <c r="N108" s="220">
        <v>16810349</v>
      </c>
      <c r="O108" s="220">
        <v>4496413</v>
      </c>
      <c r="P108" s="220">
        <v>1230381</v>
      </c>
    </row>
    <row r="109" spans="2:16">
      <c r="B109" s="295"/>
      <c r="C109" s="380">
        <v>4</v>
      </c>
      <c r="D109" s="86">
        <v>1992</v>
      </c>
      <c r="E109" s="220">
        <v>34050861.369999997</v>
      </c>
      <c r="F109" s="220">
        <v>33069745.039999999</v>
      </c>
      <c r="G109" s="220">
        <v>64821.1</v>
      </c>
      <c r="H109" s="220">
        <v>229488.14</v>
      </c>
      <c r="I109" s="220">
        <v>1491825.93</v>
      </c>
      <c r="J109" s="220">
        <v>48419.01</v>
      </c>
      <c r="K109" s="220">
        <v>576460.72</v>
      </c>
      <c r="L109" s="220">
        <v>4843972.22</v>
      </c>
      <c r="M109" s="220">
        <v>19909377.57</v>
      </c>
      <c r="N109" s="220">
        <v>1150188.68</v>
      </c>
      <c r="O109" s="220">
        <v>4755191.67</v>
      </c>
      <c r="P109" s="220">
        <v>981116.33</v>
      </c>
    </row>
    <row r="110" spans="2:16">
      <c r="B110" s="295"/>
      <c r="C110" s="380">
        <v>5</v>
      </c>
      <c r="D110" s="86">
        <v>1993</v>
      </c>
      <c r="E110" s="220">
        <v>34570348.030000001</v>
      </c>
      <c r="F110" s="220">
        <v>33290018.030000001</v>
      </c>
      <c r="G110" s="220">
        <v>66575.38</v>
      </c>
      <c r="H110" s="220">
        <v>236713.92</v>
      </c>
      <c r="I110" s="220">
        <v>1491044.27</v>
      </c>
      <c r="J110" s="220">
        <v>119680.2</v>
      </c>
      <c r="K110" s="220">
        <v>581052.6</v>
      </c>
      <c r="L110" s="220">
        <v>5127147.22</v>
      </c>
      <c r="M110" s="220">
        <v>20054175.440000001</v>
      </c>
      <c r="N110" s="220">
        <v>1121462</v>
      </c>
      <c r="O110" s="220">
        <v>4492167</v>
      </c>
      <c r="P110" s="220">
        <v>1280330</v>
      </c>
    </row>
    <row r="111" spans="2:16">
      <c r="B111" s="295"/>
      <c r="C111" s="380">
        <v>6</v>
      </c>
      <c r="D111" s="86">
        <v>1994</v>
      </c>
      <c r="E111" s="220">
        <v>35326719.549999997</v>
      </c>
      <c r="F111" s="220">
        <v>34034745.520000003</v>
      </c>
      <c r="G111" s="220">
        <v>70718.95</v>
      </c>
      <c r="H111" s="220">
        <v>260373</v>
      </c>
      <c r="I111" s="220">
        <v>1486679.93</v>
      </c>
      <c r="J111" s="220">
        <v>119680.2</v>
      </c>
      <c r="K111" s="220">
        <v>584107.94999999995</v>
      </c>
      <c r="L111" s="220">
        <v>5127147.22</v>
      </c>
      <c r="M111" s="220">
        <v>20789070.239999998</v>
      </c>
      <c r="N111" s="220">
        <v>1121462</v>
      </c>
      <c r="O111" s="220">
        <v>4475506.03</v>
      </c>
      <c r="P111" s="220">
        <v>1291974.03</v>
      </c>
    </row>
    <row r="112" spans="2:16">
      <c r="B112" s="295"/>
      <c r="C112" s="380">
        <v>7</v>
      </c>
      <c r="D112" s="86">
        <v>1995</v>
      </c>
      <c r="E112" s="220">
        <v>34698975.600000001</v>
      </c>
      <c r="F112" s="220">
        <v>33545659.130000003</v>
      </c>
      <c r="G112" s="220">
        <v>66738.78</v>
      </c>
      <c r="H112" s="220">
        <v>263466.17</v>
      </c>
      <c r="I112" s="220">
        <v>1495866.3</v>
      </c>
      <c r="J112" s="220">
        <v>119680.2</v>
      </c>
      <c r="K112" s="220">
        <v>590047.59</v>
      </c>
      <c r="L112" s="220">
        <v>5559211.0300000003</v>
      </c>
      <c r="M112" s="220">
        <v>19837715.460000001</v>
      </c>
      <c r="N112" s="220">
        <v>1121462</v>
      </c>
      <c r="O112" s="220">
        <v>4491471.5999999996</v>
      </c>
      <c r="P112" s="220">
        <v>1153316.47</v>
      </c>
    </row>
    <row r="113" spans="2:16">
      <c r="B113" s="295"/>
      <c r="C113" s="380">
        <v>8</v>
      </c>
      <c r="D113" s="86">
        <v>1996</v>
      </c>
      <c r="E113" s="220">
        <v>34718951</v>
      </c>
      <c r="F113" s="220">
        <v>33604877</v>
      </c>
      <c r="G113" s="220">
        <v>66739</v>
      </c>
      <c r="H113" s="220">
        <v>265111</v>
      </c>
      <c r="I113" s="220">
        <v>1484416</v>
      </c>
      <c r="J113" s="220">
        <v>119680</v>
      </c>
      <c r="K113" s="220">
        <v>592911</v>
      </c>
      <c r="L113" s="220">
        <v>5559211</v>
      </c>
      <c r="M113" s="220">
        <v>19875881</v>
      </c>
      <c r="N113" s="220">
        <v>1121462</v>
      </c>
      <c r="O113" s="220">
        <v>4519467</v>
      </c>
      <c r="P113" s="220">
        <v>1114074</v>
      </c>
    </row>
    <row r="114" spans="2:16">
      <c r="B114" s="295"/>
      <c r="C114" s="380">
        <v>9</v>
      </c>
      <c r="D114" s="86">
        <v>1997</v>
      </c>
      <c r="E114" s="220">
        <v>35426375</v>
      </c>
      <c r="F114" s="220">
        <v>33956111</v>
      </c>
      <c r="G114" s="220">
        <v>66739</v>
      </c>
      <c r="H114" s="220">
        <v>266133</v>
      </c>
      <c r="I114" s="220">
        <v>1709090</v>
      </c>
      <c r="J114" s="220">
        <v>119680</v>
      </c>
      <c r="K114" s="220">
        <v>591503</v>
      </c>
      <c r="L114" s="220">
        <v>5558994</v>
      </c>
      <c r="M114" s="220">
        <v>19988941</v>
      </c>
      <c r="N114" s="220">
        <v>1121462</v>
      </c>
      <c r="O114" s="220">
        <v>4533569</v>
      </c>
      <c r="P114" s="220">
        <v>1470263</v>
      </c>
    </row>
    <row r="115" spans="2:16">
      <c r="B115" s="295"/>
      <c r="C115" s="380">
        <v>10</v>
      </c>
      <c r="D115" s="86">
        <v>1998</v>
      </c>
      <c r="E115" s="220">
        <v>35890901</v>
      </c>
      <c r="F115" s="220">
        <v>34439438</v>
      </c>
      <c r="G115" s="220">
        <v>66728</v>
      </c>
      <c r="H115" s="220">
        <v>276823</v>
      </c>
      <c r="I115" s="220">
        <v>1742086</v>
      </c>
      <c r="J115" s="220">
        <v>169870</v>
      </c>
      <c r="K115" s="220">
        <v>590651</v>
      </c>
      <c r="L115" s="220">
        <v>5902818</v>
      </c>
      <c r="M115" s="220">
        <v>19974218</v>
      </c>
      <c r="N115" s="220">
        <v>1121462</v>
      </c>
      <c r="O115" s="220">
        <v>4594782</v>
      </c>
      <c r="P115" s="220">
        <v>1451463</v>
      </c>
    </row>
    <row r="116" spans="2:16">
      <c r="B116" s="295"/>
      <c r="C116" s="380">
        <v>11</v>
      </c>
      <c r="D116" s="86">
        <v>1999</v>
      </c>
      <c r="E116" s="220">
        <v>36321808</v>
      </c>
      <c r="F116" s="220">
        <v>34877037</v>
      </c>
      <c r="G116" s="220">
        <v>66728</v>
      </c>
      <c r="H116" s="220">
        <v>284330</v>
      </c>
      <c r="I116" s="220">
        <v>2117536</v>
      </c>
      <c r="J116" s="220">
        <v>169870</v>
      </c>
      <c r="K116" s="220">
        <v>590586</v>
      </c>
      <c r="L116" s="220">
        <v>5907477</v>
      </c>
      <c r="M116" s="220">
        <v>20003086</v>
      </c>
      <c r="N116" s="220">
        <v>1121462</v>
      </c>
      <c r="O116" s="220">
        <v>4615960.7699999996</v>
      </c>
      <c r="P116" s="220">
        <v>1444771</v>
      </c>
    </row>
    <row r="117" spans="2:16">
      <c r="B117" s="295"/>
      <c r="C117" s="380">
        <v>12</v>
      </c>
      <c r="D117" s="86">
        <v>2000</v>
      </c>
      <c r="E117" s="220">
        <v>36563089</v>
      </c>
      <c r="F117" s="220">
        <v>35129431</v>
      </c>
      <c r="G117" s="220">
        <v>66516</v>
      </c>
      <c r="H117" s="220">
        <v>301280</v>
      </c>
      <c r="I117" s="220">
        <v>2244122</v>
      </c>
      <c r="J117" s="220">
        <v>287336</v>
      </c>
      <c r="K117" s="220">
        <v>605030</v>
      </c>
      <c r="L117" s="220">
        <v>5907477</v>
      </c>
      <c r="M117" s="220">
        <v>19998841</v>
      </c>
      <c r="N117" s="220">
        <v>1121462</v>
      </c>
      <c r="O117" s="220">
        <v>4597366</v>
      </c>
      <c r="P117" s="220">
        <v>1433658</v>
      </c>
    </row>
    <row r="118" spans="2:16">
      <c r="B118" s="295"/>
      <c r="C118" s="380">
        <v>13</v>
      </c>
      <c r="D118" s="86">
        <v>2001</v>
      </c>
      <c r="E118" s="220">
        <v>36883321</v>
      </c>
      <c r="F118" s="220">
        <v>35389229</v>
      </c>
      <c r="G118" s="220">
        <v>66516</v>
      </c>
      <c r="H118" s="220">
        <v>301005</v>
      </c>
      <c r="I118" s="220">
        <v>2276658</v>
      </c>
      <c r="J118" s="220">
        <v>287336</v>
      </c>
      <c r="K118" s="220">
        <v>622193</v>
      </c>
      <c r="L118" s="220">
        <v>6154480</v>
      </c>
      <c r="M118" s="220">
        <v>19972781</v>
      </c>
      <c r="N118" s="220">
        <v>1121462</v>
      </c>
      <c r="O118" s="220">
        <v>4586796</v>
      </c>
      <c r="P118" s="220">
        <v>1494092</v>
      </c>
    </row>
    <row r="119" spans="2:16">
      <c r="B119" s="295"/>
      <c r="C119" s="380">
        <v>14</v>
      </c>
      <c r="D119" s="86">
        <v>2002</v>
      </c>
      <c r="E119" s="220">
        <v>36930038</v>
      </c>
      <c r="F119" s="220">
        <v>35436044</v>
      </c>
      <c r="G119" s="220">
        <v>66516</v>
      </c>
      <c r="H119" s="220">
        <v>302638</v>
      </c>
      <c r="I119" s="220">
        <v>2288145</v>
      </c>
      <c r="J119" s="220">
        <v>287336</v>
      </c>
      <c r="K119" s="220">
        <v>614972</v>
      </c>
      <c r="L119" s="220">
        <v>6191325</v>
      </c>
      <c r="M119" s="220">
        <v>19853374</v>
      </c>
      <c r="N119" s="220">
        <v>1121462</v>
      </c>
      <c r="O119" s="220">
        <v>4694800</v>
      </c>
      <c r="P119" s="220">
        <v>1493994</v>
      </c>
    </row>
    <row r="120" spans="2:16">
      <c r="B120" s="295"/>
      <c r="C120" s="380">
        <v>15</v>
      </c>
      <c r="D120" s="86">
        <v>2003</v>
      </c>
      <c r="E120" s="220">
        <v>36820767</v>
      </c>
      <c r="F120" s="220">
        <v>35013717</v>
      </c>
      <c r="G120" s="220">
        <v>69454</v>
      </c>
      <c r="H120" s="220">
        <v>296950</v>
      </c>
      <c r="I120" s="220">
        <v>1917638</v>
      </c>
      <c r="J120" s="220">
        <v>287039</v>
      </c>
      <c r="K120" s="220">
        <v>616926</v>
      </c>
      <c r="L120" s="220">
        <v>6194671</v>
      </c>
      <c r="M120" s="220">
        <v>19787800</v>
      </c>
      <c r="N120" s="220">
        <v>1121462</v>
      </c>
      <c r="O120" s="220">
        <v>4721776</v>
      </c>
      <c r="P120" s="220">
        <v>1807049</v>
      </c>
    </row>
    <row r="121" spans="2:16">
      <c r="B121" s="378"/>
      <c r="C121" s="380">
        <v>16</v>
      </c>
      <c r="D121" s="86">
        <v>2004</v>
      </c>
      <c r="E121" s="220">
        <v>36642805</v>
      </c>
      <c r="F121" s="220">
        <v>35020944</v>
      </c>
      <c r="G121" s="220">
        <v>69454</v>
      </c>
      <c r="H121" s="220">
        <v>295338</v>
      </c>
      <c r="I121" s="220">
        <v>1814938</v>
      </c>
      <c r="J121" s="220">
        <v>287039</v>
      </c>
      <c r="K121" s="220">
        <v>610305</v>
      </c>
      <c r="L121" s="220">
        <v>6318189</v>
      </c>
      <c r="M121" s="220">
        <v>19781805</v>
      </c>
      <c r="N121" s="220">
        <v>1121462</v>
      </c>
      <c r="O121" s="220">
        <v>4722413</v>
      </c>
      <c r="P121" s="220">
        <v>1621861</v>
      </c>
    </row>
    <row r="122" spans="2:16">
      <c r="B122" s="148"/>
      <c r="C122" s="380">
        <v>17</v>
      </c>
      <c r="D122" s="86">
        <v>2005</v>
      </c>
      <c r="E122" s="220">
        <v>36876973</v>
      </c>
      <c r="F122" s="220">
        <v>35309605</v>
      </c>
      <c r="G122" s="220">
        <v>58942</v>
      </c>
      <c r="H122" s="220">
        <v>295331</v>
      </c>
      <c r="I122" s="220">
        <v>1813786</v>
      </c>
      <c r="J122" s="220">
        <v>287039</v>
      </c>
      <c r="K122" s="220">
        <v>602303</v>
      </c>
      <c r="L122" s="220">
        <v>6623980</v>
      </c>
      <c r="M122" s="220">
        <v>19773184</v>
      </c>
      <c r="N122" s="220">
        <v>1121462</v>
      </c>
      <c r="O122" s="220">
        <v>4733578</v>
      </c>
      <c r="P122" s="220">
        <v>1567368</v>
      </c>
    </row>
    <row r="123" spans="2:16">
      <c r="B123" s="148"/>
      <c r="C123" s="380">
        <v>18</v>
      </c>
      <c r="D123" s="86">
        <v>2006</v>
      </c>
      <c r="E123" s="220">
        <v>36801083.649999999</v>
      </c>
      <c r="F123" s="220">
        <v>34631663.030000001</v>
      </c>
      <c r="G123" s="220">
        <v>58942.28</v>
      </c>
      <c r="H123" s="220">
        <v>299672.71999999997</v>
      </c>
      <c r="I123" s="220">
        <v>1809002.68</v>
      </c>
      <c r="J123" s="220" t="s">
        <v>188</v>
      </c>
      <c r="K123" s="220">
        <v>606349.24</v>
      </c>
      <c r="L123" s="220">
        <v>6606328.8200000003</v>
      </c>
      <c r="M123" s="220">
        <v>19327826.210000001</v>
      </c>
      <c r="N123" s="220">
        <v>1121462</v>
      </c>
      <c r="O123" s="220">
        <v>4802079.08</v>
      </c>
      <c r="P123" s="220">
        <v>2169420.62</v>
      </c>
    </row>
    <row r="124" spans="2:16">
      <c r="B124" s="148"/>
      <c r="C124" s="380">
        <v>19</v>
      </c>
      <c r="D124" s="86">
        <v>2007</v>
      </c>
      <c r="E124" s="220">
        <v>37174712.490000002</v>
      </c>
      <c r="F124" s="220">
        <v>35276496.330000006</v>
      </c>
      <c r="G124" s="220">
        <v>58942.28</v>
      </c>
      <c r="H124" s="220">
        <v>304481.15000000002</v>
      </c>
      <c r="I124" s="220">
        <v>1811530.34</v>
      </c>
      <c r="J124" s="220" t="s">
        <v>188</v>
      </c>
      <c r="K124" s="220">
        <v>606158.85</v>
      </c>
      <c r="L124" s="220">
        <v>6606328.8200000003</v>
      </c>
      <c r="M124" s="220">
        <v>19965832.010000002</v>
      </c>
      <c r="N124" s="220">
        <v>1121462</v>
      </c>
      <c r="O124" s="220">
        <v>4801760.88</v>
      </c>
      <c r="P124" s="220">
        <v>1898216.16</v>
      </c>
    </row>
    <row r="125" spans="2:16">
      <c r="B125" s="148"/>
      <c r="C125" s="380">
        <v>20</v>
      </c>
      <c r="D125" s="86">
        <v>2008</v>
      </c>
      <c r="E125" s="220">
        <v>31148004</v>
      </c>
      <c r="F125" s="220">
        <v>28869381</v>
      </c>
      <c r="G125" s="220">
        <v>58942</v>
      </c>
      <c r="H125" s="220">
        <v>303635</v>
      </c>
      <c r="I125" s="220">
        <v>1797454</v>
      </c>
      <c r="J125" s="220" t="s">
        <v>188</v>
      </c>
      <c r="K125" s="220">
        <v>606159</v>
      </c>
      <c r="L125" s="220">
        <v>606329</v>
      </c>
      <c r="M125" s="220">
        <v>19218992</v>
      </c>
      <c r="N125" s="220">
        <v>1121462</v>
      </c>
      <c r="O125" s="220">
        <v>5156408</v>
      </c>
      <c r="P125" s="220">
        <v>2278623</v>
      </c>
    </row>
    <row r="126" spans="2:16">
      <c r="B126" s="148"/>
      <c r="C126" s="380">
        <v>21</v>
      </c>
      <c r="D126" s="86">
        <v>2009</v>
      </c>
      <c r="E126" s="220">
        <v>37157901</v>
      </c>
      <c r="F126" s="220">
        <v>33196476</v>
      </c>
      <c r="G126" s="220">
        <v>58694</v>
      </c>
      <c r="H126" s="220">
        <v>309552</v>
      </c>
      <c r="I126" s="220">
        <v>1786329</v>
      </c>
      <c r="J126" s="220" t="s">
        <v>412</v>
      </c>
      <c r="K126" s="220">
        <v>609165</v>
      </c>
      <c r="L126" s="220">
        <v>4918793</v>
      </c>
      <c r="M126" s="220">
        <v>19226427</v>
      </c>
      <c r="N126" s="220">
        <v>1121462</v>
      </c>
      <c r="O126" s="220">
        <v>5166054</v>
      </c>
      <c r="P126" s="220">
        <v>3961425</v>
      </c>
    </row>
    <row r="127" spans="2:16">
      <c r="B127" s="148"/>
      <c r="C127" s="380">
        <v>22</v>
      </c>
      <c r="D127" s="86">
        <v>2010</v>
      </c>
      <c r="E127" s="220">
        <v>37075311.109999999</v>
      </c>
      <c r="F127" s="220">
        <v>33055464.689999998</v>
      </c>
      <c r="G127" s="220">
        <v>58694.05</v>
      </c>
      <c r="H127" s="220">
        <v>312022.15000000002</v>
      </c>
      <c r="I127" s="220">
        <v>1786328.71</v>
      </c>
      <c r="J127" s="220" t="s">
        <v>412</v>
      </c>
      <c r="K127" s="220">
        <v>611446.88</v>
      </c>
      <c r="L127" s="220">
        <v>4828480.8099999996</v>
      </c>
      <c r="M127" s="220">
        <v>19226426.91</v>
      </c>
      <c r="N127" s="220">
        <v>1121462</v>
      </c>
      <c r="O127" s="220">
        <v>5110603.1800000006</v>
      </c>
      <c r="P127" s="220">
        <v>4019846.42</v>
      </c>
    </row>
    <row r="128" spans="2:16">
      <c r="B128" s="148"/>
      <c r="C128" s="379">
        <v>23</v>
      </c>
      <c r="D128" s="86">
        <v>2011</v>
      </c>
      <c r="E128" s="220">
        <v>37132851</v>
      </c>
      <c r="F128" s="220">
        <v>33028640</v>
      </c>
      <c r="G128" s="220">
        <v>58694</v>
      </c>
      <c r="H128" s="220">
        <v>317249</v>
      </c>
      <c r="I128" s="220">
        <v>1724825</v>
      </c>
      <c r="J128" s="220" t="s">
        <v>188</v>
      </c>
      <c r="K128" s="220">
        <v>608945</v>
      </c>
      <c r="L128" s="220">
        <v>4828481</v>
      </c>
      <c r="M128" s="220">
        <v>19228672</v>
      </c>
      <c r="N128" s="220">
        <v>1121462</v>
      </c>
      <c r="O128" s="220">
        <v>5140312</v>
      </c>
      <c r="P128" s="220">
        <v>4104211</v>
      </c>
    </row>
    <row r="129" spans="2:16">
      <c r="B129" s="148"/>
      <c r="C129" s="379">
        <v>24</v>
      </c>
      <c r="D129" s="86">
        <v>2012</v>
      </c>
      <c r="E129" s="220">
        <v>37129477.890000001</v>
      </c>
      <c r="F129" s="220">
        <v>32503793.149999999</v>
      </c>
      <c r="G129" s="220">
        <v>58694.05</v>
      </c>
      <c r="H129" s="220">
        <v>312121.09000000003</v>
      </c>
      <c r="I129" s="220">
        <v>1522053.48</v>
      </c>
      <c r="J129" s="220" t="s">
        <v>188</v>
      </c>
      <c r="K129" s="220">
        <v>608514.51</v>
      </c>
      <c r="L129" s="220">
        <v>4828480.8099999996</v>
      </c>
      <c r="M129" s="220">
        <v>19227636.390000001</v>
      </c>
      <c r="N129" s="220">
        <v>1121462</v>
      </c>
      <c r="O129" s="220">
        <v>4824830.82</v>
      </c>
      <c r="P129" s="220">
        <v>4625684.74</v>
      </c>
    </row>
    <row r="130" spans="2:16">
      <c r="B130" s="148"/>
      <c r="C130" s="379">
        <v>25</v>
      </c>
      <c r="D130" s="86">
        <v>2013</v>
      </c>
      <c r="E130" s="220">
        <v>37430800.119999997</v>
      </c>
      <c r="F130" s="220">
        <v>32811133.23</v>
      </c>
      <c r="G130" s="220">
        <v>58694.05</v>
      </c>
      <c r="H130" s="220">
        <v>317371.95</v>
      </c>
      <c r="I130" s="220">
        <v>1521079.61</v>
      </c>
      <c r="J130" s="220" t="s">
        <v>188</v>
      </c>
      <c r="K130" s="220">
        <v>606035.48</v>
      </c>
      <c r="L130" s="220">
        <v>4828480.8099999996</v>
      </c>
      <c r="M130" s="220">
        <v>19227680.390000001</v>
      </c>
      <c r="N130" s="220">
        <v>1121462</v>
      </c>
      <c r="O130" s="220">
        <v>5130328.9400000004</v>
      </c>
      <c r="P130" s="220">
        <v>4619666.8899999997</v>
      </c>
    </row>
    <row r="131" spans="2:16">
      <c r="B131" s="148"/>
      <c r="C131" s="379">
        <v>26</v>
      </c>
      <c r="D131" s="86">
        <v>2014</v>
      </c>
      <c r="E131" s="220">
        <v>37452622</v>
      </c>
      <c r="F131" s="220">
        <v>32572391</v>
      </c>
      <c r="G131" s="220">
        <v>58694</v>
      </c>
      <c r="H131" s="220">
        <v>316478</v>
      </c>
      <c r="I131" s="220">
        <v>1536116</v>
      </c>
      <c r="J131" s="220" t="s">
        <v>188</v>
      </c>
      <c r="K131" s="220">
        <v>608734</v>
      </c>
      <c r="L131" s="220">
        <v>4569655</v>
      </c>
      <c r="M131" s="220">
        <v>19224686</v>
      </c>
      <c r="N131" s="220">
        <v>1121462</v>
      </c>
      <c r="O131" s="220">
        <v>5136566</v>
      </c>
      <c r="P131" s="220">
        <v>4880231</v>
      </c>
    </row>
    <row r="132" spans="2:16">
      <c r="B132" s="148"/>
      <c r="C132" s="379">
        <v>27</v>
      </c>
      <c r="D132" s="86">
        <v>2015</v>
      </c>
      <c r="E132" s="220">
        <v>37186557</v>
      </c>
      <c r="F132" s="220">
        <v>32562729</v>
      </c>
      <c r="G132" s="220">
        <v>58694</v>
      </c>
      <c r="H132" s="220">
        <v>313778</v>
      </c>
      <c r="I132" s="220">
        <v>1536405</v>
      </c>
      <c r="J132" s="220" t="s">
        <v>188</v>
      </c>
      <c r="K132" s="220">
        <v>608722</v>
      </c>
      <c r="L132" s="220">
        <v>4569655</v>
      </c>
      <c r="M132" s="220">
        <v>19220707</v>
      </c>
      <c r="N132" s="220">
        <v>1121462</v>
      </c>
      <c r="O132" s="220">
        <v>5133306</v>
      </c>
      <c r="P132" s="220">
        <v>4623829</v>
      </c>
    </row>
    <row r="133" spans="2:16">
      <c r="B133" s="148"/>
      <c r="C133" s="379">
        <v>28</v>
      </c>
      <c r="D133" s="86">
        <v>2016</v>
      </c>
      <c r="E133" s="220">
        <v>37228789</v>
      </c>
      <c r="F133" s="220">
        <v>32504808</v>
      </c>
      <c r="G133" s="220">
        <v>58694</v>
      </c>
      <c r="H133" s="220">
        <v>349297</v>
      </c>
      <c r="I133" s="220">
        <v>1546177</v>
      </c>
      <c r="J133" s="220" t="s">
        <v>188</v>
      </c>
      <c r="K133" s="220">
        <v>606800</v>
      </c>
      <c r="L133" s="220">
        <v>4596655</v>
      </c>
      <c r="M133" s="220">
        <v>19117215</v>
      </c>
      <c r="N133" s="220">
        <v>1121462</v>
      </c>
      <c r="O133" s="220">
        <v>5135508</v>
      </c>
      <c r="P133" s="220">
        <v>4723981</v>
      </c>
    </row>
    <row r="134" spans="2:16">
      <c r="B134" s="148"/>
      <c r="C134" s="379">
        <v>29</v>
      </c>
      <c r="D134" s="86">
        <v>2017</v>
      </c>
      <c r="E134" s="220">
        <v>37206353</v>
      </c>
      <c r="F134" s="220">
        <v>32498384</v>
      </c>
      <c r="G134" s="220">
        <v>58694</v>
      </c>
      <c r="H134" s="220">
        <v>347871</v>
      </c>
      <c r="I134" s="220">
        <v>1531218</v>
      </c>
      <c r="J134" s="220" t="s">
        <v>188</v>
      </c>
      <c r="K134" s="220">
        <v>619358</v>
      </c>
      <c r="L134" s="220">
        <v>4569655</v>
      </c>
      <c r="M134" s="220">
        <v>19117197</v>
      </c>
      <c r="N134" s="220">
        <v>1121462</v>
      </c>
      <c r="O134" s="220">
        <v>5132929</v>
      </c>
      <c r="P134" s="220">
        <v>4708151</v>
      </c>
    </row>
    <row r="135" spans="2:16">
      <c r="B135" s="148"/>
      <c r="C135" s="379">
        <v>30</v>
      </c>
      <c r="D135" s="86">
        <v>2018</v>
      </c>
      <c r="E135" s="220">
        <v>37191705</v>
      </c>
      <c r="F135" s="220">
        <v>32465552</v>
      </c>
      <c r="G135" s="220">
        <v>60076</v>
      </c>
      <c r="H135" s="220">
        <v>349123</v>
      </c>
      <c r="I135" s="220">
        <v>1531025</v>
      </c>
      <c r="J135" s="220" t="s">
        <v>188</v>
      </c>
      <c r="K135" s="220">
        <v>623599</v>
      </c>
      <c r="L135" s="220">
        <v>4569655</v>
      </c>
      <c r="M135" s="220">
        <v>19120593</v>
      </c>
      <c r="N135" s="220">
        <v>1121462</v>
      </c>
      <c r="O135" s="220">
        <v>5090019</v>
      </c>
      <c r="P135" s="220">
        <v>4726153</v>
      </c>
    </row>
    <row r="136" spans="2:16">
      <c r="B136" s="148" t="s">
        <v>86</v>
      </c>
      <c r="C136" s="379">
        <v>1</v>
      </c>
      <c r="D136" s="86">
        <v>2019</v>
      </c>
      <c r="E136" s="220">
        <v>37180355</v>
      </c>
      <c r="F136" s="220">
        <v>32457354</v>
      </c>
      <c r="G136" s="220">
        <v>60076</v>
      </c>
      <c r="H136" s="220">
        <v>348901</v>
      </c>
      <c r="I136" s="220">
        <v>1532673</v>
      </c>
      <c r="J136" s="220" t="s">
        <v>188</v>
      </c>
      <c r="K136" s="220">
        <v>626854</v>
      </c>
      <c r="L136" s="220">
        <v>4569655</v>
      </c>
      <c r="M136" s="220">
        <v>19182625</v>
      </c>
      <c r="N136" s="220">
        <v>1117641</v>
      </c>
      <c r="O136" s="220">
        <v>5018930</v>
      </c>
      <c r="P136" s="220">
        <v>4723001</v>
      </c>
    </row>
    <row r="137" spans="2:16">
      <c r="B137" s="148"/>
      <c r="C137" s="379">
        <v>2</v>
      </c>
      <c r="D137" s="86">
        <v>2020</v>
      </c>
      <c r="E137" s="220">
        <v>36797982</v>
      </c>
      <c r="F137" s="220">
        <v>32071323</v>
      </c>
      <c r="G137" s="220">
        <v>60076</v>
      </c>
      <c r="H137" s="220">
        <v>331813</v>
      </c>
      <c r="I137" s="220">
        <v>1165705</v>
      </c>
      <c r="J137" s="220" t="s">
        <v>412</v>
      </c>
      <c r="K137" s="220">
        <v>625392</v>
      </c>
      <c r="L137" s="220">
        <v>4569655</v>
      </c>
      <c r="M137" s="220">
        <v>19182411</v>
      </c>
      <c r="N137" s="220">
        <v>1117641</v>
      </c>
      <c r="O137" s="220">
        <v>5018630</v>
      </c>
      <c r="P137" s="220">
        <v>4726659</v>
      </c>
    </row>
    <row r="138" spans="2:16">
      <c r="B138" s="148"/>
      <c r="C138" s="379">
        <v>3</v>
      </c>
      <c r="D138" s="86">
        <v>2021</v>
      </c>
      <c r="E138" s="220">
        <v>36767579</v>
      </c>
      <c r="F138" s="220">
        <v>32005613</v>
      </c>
      <c r="G138" s="220">
        <v>60076</v>
      </c>
      <c r="H138" s="220">
        <v>331848</v>
      </c>
      <c r="I138" s="220">
        <v>1166556</v>
      </c>
      <c r="J138" s="220" t="s">
        <v>188</v>
      </c>
      <c r="K138" s="220">
        <v>624868</v>
      </c>
      <c r="L138" s="220">
        <v>4569655</v>
      </c>
      <c r="M138" s="220">
        <v>19185370</v>
      </c>
      <c r="N138" s="220">
        <v>1118242</v>
      </c>
      <c r="O138" s="220">
        <v>4948998</v>
      </c>
      <c r="P138" s="220">
        <v>4761966</v>
      </c>
    </row>
    <row r="139" spans="2:16">
      <c r="B139" s="148"/>
      <c r="C139" s="379">
        <v>4</v>
      </c>
      <c r="D139" s="86">
        <v>2022</v>
      </c>
      <c r="E139" s="220">
        <v>36755604</v>
      </c>
      <c r="F139" s="220">
        <v>32769287</v>
      </c>
      <c r="G139" s="220">
        <v>60076</v>
      </c>
      <c r="H139" s="220">
        <v>331344</v>
      </c>
      <c r="I139" s="220">
        <v>1166556</v>
      </c>
      <c r="J139" s="220" t="s">
        <v>188</v>
      </c>
      <c r="K139" s="220">
        <v>618976</v>
      </c>
      <c r="L139" s="220">
        <v>4569655</v>
      </c>
      <c r="M139" s="220">
        <v>19953210</v>
      </c>
      <c r="N139" s="220">
        <v>1118242</v>
      </c>
      <c r="O139" s="220">
        <v>4951228</v>
      </c>
      <c r="P139" s="220">
        <v>3986317</v>
      </c>
    </row>
    <row r="140" spans="2:16">
      <c r="B140" s="148"/>
      <c r="C140" s="379">
        <v>5</v>
      </c>
      <c r="D140" s="86">
        <v>2023</v>
      </c>
      <c r="E140" s="220">
        <v>36976984</v>
      </c>
      <c r="F140" s="220">
        <v>32767012</v>
      </c>
      <c r="G140" s="220">
        <v>60076</v>
      </c>
      <c r="H140" s="220">
        <v>331344</v>
      </c>
      <c r="I140" s="220">
        <v>1164306</v>
      </c>
      <c r="J140" s="220" t="s">
        <v>188</v>
      </c>
      <c r="K140" s="220">
        <v>619165</v>
      </c>
      <c r="L140" s="220">
        <v>4569655</v>
      </c>
      <c r="M140" s="220">
        <v>19952460</v>
      </c>
      <c r="N140" s="220">
        <v>1118242</v>
      </c>
      <c r="O140" s="220">
        <v>4951764</v>
      </c>
      <c r="P140" s="220">
        <v>4209972</v>
      </c>
    </row>
    <row r="141" spans="2:16">
      <c r="B141" s="148"/>
      <c r="C141" s="383"/>
      <c r="D141" s="380"/>
      <c r="E141" s="220"/>
      <c r="F141" s="220"/>
      <c r="G141" s="220"/>
      <c r="H141" s="220"/>
      <c r="I141" s="220"/>
      <c r="J141" s="220"/>
      <c r="K141" s="220"/>
      <c r="L141" s="220"/>
      <c r="M141" s="220"/>
      <c r="N141" s="220"/>
      <c r="O141" s="220"/>
      <c r="P141" s="220"/>
    </row>
    <row r="142" spans="2:16">
      <c r="B142" s="152" t="s">
        <v>1182</v>
      </c>
      <c r="C142" s="282"/>
      <c r="D142" s="377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</row>
    <row r="143" spans="2:16">
      <c r="B143" s="364" t="s">
        <v>411</v>
      </c>
      <c r="C143" s="380">
        <v>56</v>
      </c>
      <c r="D143" s="86">
        <v>1981</v>
      </c>
      <c r="E143" s="220">
        <v>218080222</v>
      </c>
      <c r="F143" s="220">
        <v>47265019</v>
      </c>
      <c r="G143" s="220">
        <v>324264</v>
      </c>
      <c r="H143" s="220">
        <v>203036</v>
      </c>
      <c r="I143" s="220">
        <v>2072105</v>
      </c>
      <c r="J143" s="220">
        <v>5944709</v>
      </c>
      <c r="K143" s="220">
        <v>1524262</v>
      </c>
      <c r="L143" s="220">
        <v>6384082</v>
      </c>
      <c r="M143" s="220">
        <v>6346816</v>
      </c>
      <c r="N143" s="220">
        <v>19136960</v>
      </c>
      <c r="O143" s="220">
        <v>5328785</v>
      </c>
      <c r="P143" s="220">
        <v>170815202</v>
      </c>
    </row>
    <row r="144" spans="2:16">
      <c r="B144" s="295"/>
      <c r="C144" s="380">
        <v>57</v>
      </c>
      <c r="D144" s="86">
        <v>1982</v>
      </c>
      <c r="E144" s="220">
        <v>220411102</v>
      </c>
      <c r="F144" s="220">
        <v>48552119</v>
      </c>
      <c r="G144" s="220">
        <v>339851</v>
      </c>
      <c r="H144" s="220">
        <v>203323</v>
      </c>
      <c r="I144" s="220">
        <v>2078032</v>
      </c>
      <c r="J144" s="220">
        <v>6076072</v>
      </c>
      <c r="K144" s="220">
        <v>1594303</v>
      </c>
      <c r="L144" s="220">
        <v>6618802</v>
      </c>
      <c r="M144" s="220">
        <v>6596478</v>
      </c>
      <c r="N144" s="220">
        <v>19663644</v>
      </c>
      <c r="O144" s="220">
        <v>5381613</v>
      </c>
      <c r="P144" s="220">
        <v>171858984</v>
      </c>
    </row>
    <row r="145" spans="2:16">
      <c r="B145" s="295"/>
      <c r="C145" s="380">
        <v>58</v>
      </c>
      <c r="D145" s="86">
        <v>1983</v>
      </c>
      <c r="E145" s="220">
        <v>224462473</v>
      </c>
      <c r="F145" s="220">
        <v>49825330</v>
      </c>
      <c r="G145" s="220">
        <v>337628</v>
      </c>
      <c r="H145" s="220">
        <v>218358</v>
      </c>
      <c r="I145" s="220">
        <v>2061348</v>
      </c>
      <c r="J145" s="220">
        <v>6082297</v>
      </c>
      <c r="K145" s="220">
        <v>1640031</v>
      </c>
      <c r="L145" s="220">
        <v>6831961</v>
      </c>
      <c r="M145" s="220">
        <v>6828217</v>
      </c>
      <c r="N145" s="220">
        <v>20417434</v>
      </c>
      <c r="O145" s="220">
        <v>5408058</v>
      </c>
      <c r="P145" s="220">
        <v>174637142</v>
      </c>
    </row>
    <row r="146" spans="2:16">
      <c r="B146" s="295"/>
      <c r="C146" s="380">
        <v>59</v>
      </c>
      <c r="D146" s="86">
        <v>1984</v>
      </c>
      <c r="E146" s="220">
        <v>225942500</v>
      </c>
      <c r="F146" s="220">
        <v>51521700</v>
      </c>
      <c r="G146" s="220">
        <v>337994</v>
      </c>
      <c r="H146" s="220">
        <v>222995</v>
      </c>
      <c r="I146" s="220">
        <v>2055836</v>
      </c>
      <c r="J146" s="220">
        <v>6187300</v>
      </c>
      <c r="K146" s="220">
        <v>1698036</v>
      </c>
      <c r="L146" s="220">
        <v>7171278</v>
      </c>
      <c r="M146" s="220">
        <v>7276058</v>
      </c>
      <c r="N146" s="220">
        <v>21139626</v>
      </c>
      <c r="O146" s="220">
        <v>5432577</v>
      </c>
      <c r="P146" s="220">
        <v>174420800</v>
      </c>
    </row>
    <row r="147" spans="2:16">
      <c r="B147" s="295"/>
      <c r="C147" s="380">
        <v>60</v>
      </c>
      <c r="D147" s="86">
        <v>1985</v>
      </c>
      <c r="E147" s="220">
        <v>228781151</v>
      </c>
      <c r="F147" s="220">
        <v>52852784</v>
      </c>
      <c r="G147" s="220">
        <v>343921</v>
      </c>
      <c r="H147" s="220">
        <v>222121</v>
      </c>
      <c r="I147" s="220">
        <v>1998016</v>
      </c>
      <c r="J147" s="220">
        <v>6186612</v>
      </c>
      <c r="K147" s="220">
        <v>1732775</v>
      </c>
      <c r="L147" s="220">
        <v>7584657</v>
      </c>
      <c r="M147" s="220">
        <v>7435020</v>
      </c>
      <c r="N147" s="220">
        <v>21853261</v>
      </c>
      <c r="O147" s="220">
        <v>5496401</v>
      </c>
      <c r="P147" s="220">
        <v>175928367</v>
      </c>
    </row>
    <row r="148" spans="2:16">
      <c r="B148" s="295"/>
      <c r="C148" s="380">
        <v>61</v>
      </c>
      <c r="D148" s="86">
        <v>1986</v>
      </c>
      <c r="E148" s="220">
        <v>230959287</v>
      </c>
      <c r="F148" s="220">
        <v>54796918</v>
      </c>
      <c r="G148" s="220">
        <v>343709</v>
      </c>
      <c r="H148" s="220">
        <v>192829</v>
      </c>
      <c r="I148" s="220">
        <v>2119014</v>
      </c>
      <c r="J148" s="220">
        <v>6250789</v>
      </c>
      <c r="K148" s="220">
        <v>1763588</v>
      </c>
      <c r="L148" s="220">
        <v>7686262</v>
      </c>
      <c r="M148" s="220">
        <v>7859525</v>
      </c>
      <c r="N148" s="220">
        <v>21852988</v>
      </c>
      <c r="O148" s="220">
        <v>6728214</v>
      </c>
      <c r="P148" s="220">
        <v>176162369</v>
      </c>
    </row>
    <row r="149" spans="2:16">
      <c r="B149" s="295"/>
      <c r="C149" s="380">
        <v>62</v>
      </c>
      <c r="D149" s="86">
        <v>1987</v>
      </c>
      <c r="E149" s="220">
        <v>233132823</v>
      </c>
      <c r="F149" s="220">
        <v>57368050</v>
      </c>
      <c r="G149" s="220">
        <v>348419</v>
      </c>
      <c r="H149" s="220">
        <v>204910</v>
      </c>
      <c r="I149" s="220">
        <v>2063619</v>
      </c>
      <c r="J149" s="220">
        <v>6416009</v>
      </c>
      <c r="K149" s="220">
        <v>1773243</v>
      </c>
      <c r="L149" s="220">
        <v>7763031</v>
      </c>
      <c r="M149" s="220">
        <v>8278941</v>
      </c>
      <c r="N149" s="220">
        <v>23741784</v>
      </c>
      <c r="O149" s="220">
        <v>6778093</v>
      </c>
      <c r="P149" s="220">
        <v>175764773</v>
      </c>
    </row>
    <row r="150" spans="2:16">
      <c r="B150" s="295"/>
      <c r="C150" s="380">
        <v>63</v>
      </c>
      <c r="D150" s="86">
        <v>1988</v>
      </c>
      <c r="E150" s="220">
        <v>237086220</v>
      </c>
      <c r="F150" s="220">
        <v>58161422</v>
      </c>
      <c r="G150" s="220">
        <v>350348</v>
      </c>
      <c r="H150" s="220">
        <v>215394</v>
      </c>
      <c r="I150" s="220">
        <v>1646612</v>
      </c>
      <c r="J150" s="220">
        <v>6488974</v>
      </c>
      <c r="K150" s="220">
        <v>1805236</v>
      </c>
      <c r="L150" s="220">
        <v>8046485</v>
      </c>
      <c r="M150" s="220">
        <v>9045001</v>
      </c>
      <c r="N150" s="220">
        <v>23631481</v>
      </c>
      <c r="O150" s="220">
        <v>6931891</v>
      </c>
      <c r="P150" s="220">
        <v>178924798</v>
      </c>
    </row>
    <row r="151" spans="2:16">
      <c r="B151" s="364" t="s">
        <v>87</v>
      </c>
      <c r="C151" s="380">
        <v>1</v>
      </c>
      <c r="D151" s="86">
        <v>1989</v>
      </c>
      <c r="E151" s="220">
        <v>238470940</v>
      </c>
      <c r="F151" s="220">
        <v>59072807</v>
      </c>
      <c r="G151" s="220">
        <v>352731</v>
      </c>
      <c r="H151" s="220">
        <v>230731</v>
      </c>
      <c r="I151" s="220">
        <v>1764662</v>
      </c>
      <c r="J151" s="220">
        <v>6580255</v>
      </c>
      <c r="K151" s="220">
        <v>1854356</v>
      </c>
      <c r="L151" s="220">
        <v>8402918</v>
      </c>
      <c r="M151" s="220">
        <v>9257536</v>
      </c>
      <c r="N151" s="220">
        <v>23641926</v>
      </c>
      <c r="O151" s="220">
        <v>6987692</v>
      </c>
      <c r="P151" s="220">
        <v>179398133</v>
      </c>
    </row>
    <row r="152" spans="2:16">
      <c r="B152" s="295"/>
      <c r="C152" s="380">
        <v>2</v>
      </c>
      <c r="D152" s="86">
        <v>1990</v>
      </c>
      <c r="E152" s="220">
        <v>241924771</v>
      </c>
      <c r="F152" s="220">
        <v>60985075</v>
      </c>
      <c r="G152" s="220">
        <v>329262</v>
      </c>
      <c r="H152" s="220">
        <v>329262</v>
      </c>
      <c r="I152" s="220">
        <v>1749116</v>
      </c>
      <c r="J152" s="220">
        <v>6591112</v>
      </c>
      <c r="K152" s="220">
        <v>1877826</v>
      </c>
      <c r="L152" s="220">
        <v>8916532</v>
      </c>
      <c r="M152" s="220">
        <v>10250934</v>
      </c>
      <c r="N152" s="220">
        <v>24718975</v>
      </c>
      <c r="O152" s="220">
        <v>6222056</v>
      </c>
      <c r="P152" s="220">
        <v>180939696</v>
      </c>
    </row>
    <row r="153" spans="2:16">
      <c r="B153" s="295"/>
      <c r="C153" s="380">
        <v>3</v>
      </c>
      <c r="D153" s="86">
        <v>1991</v>
      </c>
      <c r="E153" s="220">
        <v>242362713</v>
      </c>
      <c r="F153" s="220">
        <v>61413925</v>
      </c>
      <c r="G153" s="220">
        <v>358840</v>
      </c>
      <c r="H153" s="220">
        <v>298916</v>
      </c>
      <c r="I153" s="220">
        <v>1772645</v>
      </c>
      <c r="J153" s="220">
        <v>6591112</v>
      </c>
      <c r="K153" s="220">
        <v>1888921</v>
      </c>
      <c r="L153" s="220">
        <v>9219452</v>
      </c>
      <c r="M153" s="220">
        <v>10330835</v>
      </c>
      <c r="N153" s="220">
        <v>24713230</v>
      </c>
      <c r="O153" s="220">
        <v>6239973</v>
      </c>
      <c r="P153" s="220">
        <v>180948787</v>
      </c>
    </row>
    <row r="154" spans="2:16">
      <c r="B154" s="295"/>
      <c r="C154" s="380">
        <v>4</v>
      </c>
      <c r="D154" s="86">
        <v>1992</v>
      </c>
      <c r="E154" s="220">
        <v>250428298.37</v>
      </c>
      <c r="F154" s="220">
        <v>67288458.040000007</v>
      </c>
      <c r="G154" s="220">
        <v>383956.1</v>
      </c>
      <c r="H154" s="220">
        <v>296615.14</v>
      </c>
      <c r="I154" s="220">
        <v>1949646.93</v>
      </c>
      <c r="J154" s="220">
        <v>6734622.0099999998</v>
      </c>
      <c r="K154" s="220">
        <v>1946520.72</v>
      </c>
      <c r="L154" s="220">
        <v>11147262.220000001</v>
      </c>
      <c r="M154" s="220">
        <v>29248215.57</v>
      </c>
      <c r="N154" s="220">
        <v>8894130.6799999997</v>
      </c>
      <c r="O154" s="220">
        <v>6687488.6699999999</v>
      </c>
      <c r="P154" s="220">
        <v>183139840.33000001</v>
      </c>
    </row>
    <row r="155" spans="2:16">
      <c r="B155" s="295"/>
      <c r="C155" s="380">
        <v>5</v>
      </c>
      <c r="D155" s="86">
        <v>1993</v>
      </c>
      <c r="E155" s="220">
        <v>251880859.03</v>
      </c>
      <c r="F155" s="220">
        <v>68894135.030000001</v>
      </c>
      <c r="G155" s="220">
        <v>391162.38</v>
      </c>
      <c r="H155" s="220">
        <v>306813.92</v>
      </c>
      <c r="I155" s="220">
        <v>1954039.27</v>
      </c>
      <c r="J155" s="220">
        <v>7029488.2000000002</v>
      </c>
      <c r="K155" s="220">
        <v>1977856.6</v>
      </c>
      <c r="L155" s="220">
        <v>11836991.220000001</v>
      </c>
      <c r="M155" s="220">
        <v>30106493.440000001</v>
      </c>
      <c r="N155" s="220">
        <v>8863233</v>
      </c>
      <c r="O155" s="220">
        <v>6428057</v>
      </c>
      <c r="P155" s="220">
        <v>182986724</v>
      </c>
    </row>
    <row r="156" spans="2:16">
      <c r="B156" s="295"/>
      <c r="C156" s="380">
        <v>6</v>
      </c>
      <c r="D156" s="86">
        <v>1994</v>
      </c>
      <c r="E156" s="220">
        <v>254819681.55000001</v>
      </c>
      <c r="F156" s="220">
        <v>71957638.519999996</v>
      </c>
      <c r="G156" s="220">
        <v>402745.95</v>
      </c>
      <c r="H156" s="220">
        <v>335741</v>
      </c>
      <c r="I156" s="220">
        <v>1946210.93</v>
      </c>
      <c r="J156" s="220">
        <v>6984471.2000000002</v>
      </c>
      <c r="K156" s="220">
        <v>2010436.95</v>
      </c>
      <c r="L156" s="220">
        <v>12737325.219999999</v>
      </c>
      <c r="M156" s="220">
        <v>31222906.239999998</v>
      </c>
      <c r="N156" s="220">
        <v>9888625</v>
      </c>
      <c r="O156" s="220">
        <v>6429176.0300000003</v>
      </c>
      <c r="P156" s="220">
        <v>182862043.03</v>
      </c>
    </row>
    <row r="157" spans="2:16">
      <c r="B157" s="295"/>
      <c r="C157" s="380">
        <v>7</v>
      </c>
      <c r="D157" s="86">
        <v>1995</v>
      </c>
      <c r="E157" s="220">
        <v>255168599.59999999</v>
      </c>
      <c r="F157" s="220">
        <v>72245409.129999995</v>
      </c>
      <c r="G157" s="220">
        <v>397999.78</v>
      </c>
      <c r="H157" s="220">
        <v>345897.17</v>
      </c>
      <c r="I157" s="220">
        <v>2000440.3</v>
      </c>
      <c r="J157" s="220">
        <v>7056433.2000000002</v>
      </c>
      <c r="K157" s="220">
        <v>2057530.59</v>
      </c>
      <c r="L157" s="220">
        <v>13488229.030000001</v>
      </c>
      <c r="M157" s="220">
        <v>30362177.460000001</v>
      </c>
      <c r="N157" s="220">
        <v>9901896</v>
      </c>
      <c r="O157" s="220">
        <v>6634805.5999999996</v>
      </c>
      <c r="P157" s="220">
        <v>182923190.47</v>
      </c>
    </row>
    <row r="158" spans="2:16">
      <c r="B158" s="295"/>
      <c r="C158" s="380">
        <v>8</v>
      </c>
      <c r="D158" s="86">
        <v>1996</v>
      </c>
      <c r="E158" s="220">
        <v>255629543</v>
      </c>
      <c r="F158" s="220">
        <v>73504382</v>
      </c>
      <c r="G158" s="220">
        <v>400163</v>
      </c>
      <c r="H158" s="220">
        <v>362051</v>
      </c>
      <c r="I158" s="220">
        <v>1993723</v>
      </c>
      <c r="J158" s="220">
        <v>7160388</v>
      </c>
      <c r="K158" s="220">
        <v>2086253</v>
      </c>
      <c r="L158" s="220">
        <v>13604095</v>
      </c>
      <c r="M158" s="220">
        <v>31375657</v>
      </c>
      <c r="N158" s="220">
        <v>10106019</v>
      </c>
      <c r="O158" s="220">
        <v>6416033</v>
      </c>
      <c r="P158" s="220">
        <v>182125161</v>
      </c>
    </row>
    <row r="159" spans="2:16">
      <c r="B159" s="295"/>
      <c r="C159" s="380">
        <v>9</v>
      </c>
      <c r="D159" s="86">
        <v>1997</v>
      </c>
      <c r="E159" s="220">
        <v>265063112.68000001</v>
      </c>
      <c r="F159" s="220">
        <v>74203255.200000003</v>
      </c>
      <c r="G159" s="220">
        <v>412797.78</v>
      </c>
      <c r="H159" s="220">
        <v>366764.47</v>
      </c>
      <c r="I159" s="220">
        <v>2231905.54</v>
      </c>
      <c r="J159" s="220">
        <v>7155984.29</v>
      </c>
      <c r="K159" s="220">
        <v>2091338.31</v>
      </c>
      <c r="L159" s="220">
        <v>13780260.5</v>
      </c>
      <c r="M159" s="220">
        <v>31845362.390000001</v>
      </c>
      <c r="N159" s="220">
        <v>10109158</v>
      </c>
      <c r="O159" s="220">
        <v>6209683.9199999999</v>
      </c>
      <c r="P159" s="220">
        <v>190859857.47999999</v>
      </c>
    </row>
    <row r="160" spans="2:16">
      <c r="B160" s="295"/>
      <c r="C160" s="380">
        <v>10</v>
      </c>
      <c r="D160" s="86">
        <v>1998</v>
      </c>
      <c r="E160" s="220">
        <v>269481060</v>
      </c>
      <c r="F160" s="220">
        <v>76427086</v>
      </c>
      <c r="G160" s="220">
        <v>416665</v>
      </c>
      <c r="H160" s="220">
        <v>381910</v>
      </c>
      <c r="I160" s="220">
        <v>2303771</v>
      </c>
      <c r="J160" s="220">
        <v>7200504</v>
      </c>
      <c r="K160" s="220">
        <v>2117356</v>
      </c>
      <c r="L160" s="220">
        <v>14754384</v>
      </c>
      <c r="M160" s="220">
        <v>32851210</v>
      </c>
      <c r="N160" s="220">
        <v>10098194</v>
      </c>
      <c r="O160" s="220">
        <v>6303092</v>
      </c>
      <c r="P160" s="220">
        <v>193053974</v>
      </c>
    </row>
    <row r="161" spans="2:16">
      <c r="B161" s="295"/>
      <c r="C161" s="380">
        <v>11</v>
      </c>
      <c r="D161" s="86">
        <v>1999</v>
      </c>
      <c r="E161" s="220">
        <v>271834655.76999998</v>
      </c>
      <c r="F161" s="220">
        <v>78031365.769999996</v>
      </c>
      <c r="G161" s="220">
        <v>416334</v>
      </c>
      <c r="H161" s="220">
        <v>394965</v>
      </c>
      <c r="I161" s="220">
        <v>2681743</v>
      </c>
      <c r="J161" s="220">
        <v>7242773</v>
      </c>
      <c r="K161" s="220">
        <v>2133897</v>
      </c>
      <c r="L161" s="220">
        <v>15091130</v>
      </c>
      <c r="M161" s="220">
        <v>33518106</v>
      </c>
      <c r="N161" s="220">
        <v>10097784</v>
      </c>
      <c r="O161" s="220">
        <v>6454633.7699999996</v>
      </c>
      <c r="P161" s="220">
        <v>193803290</v>
      </c>
    </row>
    <row r="162" spans="2:16">
      <c r="B162" s="295"/>
      <c r="C162" s="380">
        <v>12</v>
      </c>
      <c r="D162" s="86">
        <v>2000</v>
      </c>
      <c r="E162" s="220">
        <v>272957589</v>
      </c>
      <c r="F162" s="220">
        <v>78766351</v>
      </c>
      <c r="G162" s="220">
        <v>413582</v>
      </c>
      <c r="H162" s="220">
        <v>416536</v>
      </c>
      <c r="I162" s="220">
        <v>2829839</v>
      </c>
      <c r="J162" s="220">
        <v>7344285</v>
      </c>
      <c r="K162" s="220">
        <v>2175722</v>
      </c>
      <c r="L162" s="220">
        <v>15243921</v>
      </c>
      <c r="M162" s="220">
        <v>33695007</v>
      </c>
      <c r="N162" s="220">
        <v>10208764</v>
      </c>
      <c r="O162" s="220">
        <v>6438695</v>
      </c>
      <c r="P162" s="220">
        <v>194191238</v>
      </c>
    </row>
    <row r="163" spans="2:16">
      <c r="B163" s="295"/>
      <c r="C163" s="380">
        <v>13</v>
      </c>
      <c r="D163" s="86">
        <v>2001</v>
      </c>
      <c r="E163" s="220">
        <v>290684810</v>
      </c>
      <c r="F163" s="220">
        <v>95551898</v>
      </c>
      <c r="G163" s="220">
        <v>416329</v>
      </c>
      <c r="H163" s="220">
        <v>421075</v>
      </c>
      <c r="I163" s="220">
        <v>2864974</v>
      </c>
      <c r="J163" s="220">
        <v>7358878</v>
      </c>
      <c r="K163" s="220">
        <v>2227811</v>
      </c>
      <c r="L163" s="220">
        <v>15839175</v>
      </c>
      <c r="M163" s="220">
        <v>46505325</v>
      </c>
      <c r="N163" s="220">
        <v>13381163</v>
      </c>
      <c r="O163" s="220">
        <v>6537168</v>
      </c>
      <c r="P163" s="220">
        <v>195132912</v>
      </c>
    </row>
    <row r="164" spans="2:16">
      <c r="B164" s="295"/>
      <c r="C164" s="380">
        <v>14</v>
      </c>
      <c r="D164" s="86">
        <v>2002</v>
      </c>
      <c r="E164" s="220">
        <v>297360911</v>
      </c>
      <c r="F164" s="220">
        <v>95936538</v>
      </c>
      <c r="G164" s="220">
        <v>418759</v>
      </c>
      <c r="H164" s="220">
        <v>425943</v>
      </c>
      <c r="I164" s="220">
        <v>2888145</v>
      </c>
      <c r="J164" s="220">
        <v>7304269</v>
      </c>
      <c r="K164" s="220">
        <v>2219230</v>
      </c>
      <c r="L164" s="220">
        <v>16036482</v>
      </c>
      <c r="M164" s="220">
        <v>45741571</v>
      </c>
      <c r="N164" s="220">
        <v>14256653</v>
      </c>
      <c r="O164" s="220">
        <v>6645486</v>
      </c>
      <c r="P164" s="220">
        <v>201424373</v>
      </c>
    </row>
    <row r="165" spans="2:16">
      <c r="B165" s="295"/>
      <c r="C165" s="380">
        <v>15</v>
      </c>
      <c r="D165" s="86">
        <v>2003</v>
      </c>
      <c r="E165" s="220">
        <v>297554139</v>
      </c>
      <c r="F165" s="220">
        <v>96364668</v>
      </c>
      <c r="G165" s="220">
        <v>420215</v>
      </c>
      <c r="H165" s="220">
        <v>426058</v>
      </c>
      <c r="I165" s="220">
        <v>2467351</v>
      </c>
      <c r="J165" s="220">
        <v>7253982</v>
      </c>
      <c r="K165" s="220">
        <v>2229094</v>
      </c>
      <c r="L165" s="220">
        <v>16083803</v>
      </c>
      <c r="M165" s="220">
        <v>46514004</v>
      </c>
      <c r="N165" s="220">
        <v>14267251</v>
      </c>
      <c r="O165" s="220">
        <v>6702910</v>
      </c>
      <c r="P165" s="220">
        <v>201189471</v>
      </c>
    </row>
    <row r="166" spans="2:16">
      <c r="B166" s="378"/>
      <c r="C166" s="380">
        <v>16</v>
      </c>
      <c r="D166" s="86">
        <v>2004</v>
      </c>
      <c r="E166" s="220">
        <v>275583017</v>
      </c>
      <c r="F166" s="220">
        <v>100567419</v>
      </c>
      <c r="G166" s="220">
        <v>376674</v>
      </c>
      <c r="H166" s="220">
        <v>442055</v>
      </c>
      <c r="I166" s="220">
        <v>2564300</v>
      </c>
      <c r="J166" s="220">
        <v>6997040</v>
      </c>
      <c r="K166" s="220">
        <v>2253657</v>
      </c>
      <c r="L166" s="220">
        <v>16373806</v>
      </c>
      <c r="M166" s="220">
        <v>49255768</v>
      </c>
      <c r="N166" s="220">
        <v>16012278</v>
      </c>
      <c r="O166" s="220">
        <v>6291840</v>
      </c>
      <c r="P166" s="220">
        <v>175015598</v>
      </c>
    </row>
    <row r="167" spans="2:16">
      <c r="B167" s="148"/>
      <c r="C167" s="380">
        <v>17</v>
      </c>
      <c r="D167" s="86">
        <v>2005</v>
      </c>
      <c r="E167" s="220">
        <v>282396507</v>
      </c>
      <c r="F167" s="220">
        <v>104123837</v>
      </c>
      <c r="G167" s="220">
        <v>360997</v>
      </c>
      <c r="H167" s="220">
        <v>465007</v>
      </c>
      <c r="I167" s="220">
        <v>2539814</v>
      </c>
      <c r="J167" s="220">
        <v>7065141</v>
      </c>
      <c r="K167" s="220">
        <v>2238500</v>
      </c>
      <c r="L167" s="220">
        <v>16106100</v>
      </c>
      <c r="M167" s="220">
        <v>53057377</v>
      </c>
      <c r="N167" s="220">
        <v>16049533</v>
      </c>
      <c r="O167" s="220">
        <v>6241368</v>
      </c>
      <c r="P167" s="220">
        <v>178272670</v>
      </c>
    </row>
    <row r="168" spans="2:16" ht="13.5" customHeight="1">
      <c r="B168" s="148"/>
      <c r="C168" s="380">
        <v>18</v>
      </c>
      <c r="D168" s="86">
        <v>2006</v>
      </c>
      <c r="E168" s="220">
        <v>280549322.64999998</v>
      </c>
      <c r="F168" s="220">
        <v>102420194.03</v>
      </c>
      <c r="G168" s="220">
        <v>375399.28</v>
      </c>
      <c r="H168" s="220">
        <v>477992.72</v>
      </c>
      <c r="I168" s="220">
        <v>2548362.6799999997</v>
      </c>
      <c r="J168" s="220">
        <v>6804048</v>
      </c>
      <c r="K168" s="220">
        <v>2240211.2400000002</v>
      </c>
      <c r="L168" s="220">
        <v>16231455.82</v>
      </c>
      <c r="M168" s="220">
        <v>51334471.210000001</v>
      </c>
      <c r="N168" s="220">
        <v>16115145</v>
      </c>
      <c r="O168" s="220">
        <v>6293108.0800000001</v>
      </c>
      <c r="P168" s="220">
        <v>178129128.62</v>
      </c>
    </row>
    <row r="169" spans="2:16">
      <c r="B169" s="148"/>
      <c r="C169" s="380">
        <v>19</v>
      </c>
      <c r="D169" s="86">
        <v>2007</v>
      </c>
      <c r="E169" s="220">
        <v>281308107.49000001</v>
      </c>
      <c r="F169" s="220">
        <v>105729424.33000001</v>
      </c>
      <c r="G169" s="220">
        <v>387394.28</v>
      </c>
      <c r="H169" s="220">
        <v>497595.15</v>
      </c>
      <c r="I169" s="220">
        <v>2980999.34</v>
      </c>
      <c r="J169" s="220">
        <v>6654726</v>
      </c>
      <c r="K169" s="220">
        <v>2256602.85</v>
      </c>
      <c r="L169" s="220">
        <v>16709124.82</v>
      </c>
      <c r="M169" s="220">
        <v>50689969.010000005</v>
      </c>
      <c r="N169" s="220">
        <v>19294503</v>
      </c>
      <c r="O169" s="220">
        <v>6258509.8799999999</v>
      </c>
      <c r="P169" s="220">
        <v>175578683.16</v>
      </c>
    </row>
    <row r="170" spans="2:16">
      <c r="B170" s="148"/>
      <c r="C170" s="380">
        <v>20</v>
      </c>
      <c r="D170" s="86">
        <v>2008</v>
      </c>
      <c r="E170" s="220">
        <v>272994763</v>
      </c>
      <c r="F170" s="220">
        <v>100089399</v>
      </c>
      <c r="G170" s="220">
        <v>395547</v>
      </c>
      <c r="H170" s="220">
        <v>504137</v>
      </c>
      <c r="I170" s="220">
        <v>3152648</v>
      </c>
      <c r="J170" s="220">
        <v>6672526</v>
      </c>
      <c r="K170" s="220">
        <v>2241602</v>
      </c>
      <c r="L170" s="220">
        <v>10602791</v>
      </c>
      <c r="M170" s="220">
        <v>50606088</v>
      </c>
      <c r="N170" s="220">
        <v>19304588</v>
      </c>
      <c r="O170" s="220">
        <v>6609472</v>
      </c>
      <c r="P170" s="220">
        <v>172905364</v>
      </c>
    </row>
    <row r="171" spans="2:16">
      <c r="B171" s="148"/>
      <c r="C171" s="380">
        <v>21</v>
      </c>
      <c r="D171" s="86">
        <v>2009</v>
      </c>
      <c r="E171" s="220">
        <v>254049888</v>
      </c>
      <c r="F171" s="220">
        <v>76740918</v>
      </c>
      <c r="G171" s="220">
        <v>395639</v>
      </c>
      <c r="H171" s="220">
        <v>518461</v>
      </c>
      <c r="I171" s="220">
        <v>3147263</v>
      </c>
      <c r="J171" s="220">
        <v>6697068</v>
      </c>
      <c r="K171" s="220">
        <v>2255208</v>
      </c>
      <c r="L171" s="220">
        <v>14952461</v>
      </c>
      <c r="M171" s="220">
        <v>51807274</v>
      </c>
      <c r="N171" s="220">
        <v>19337090</v>
      </c>
      <c r="O171" s="220">
        <v>6865504</v>
      </c>
      <c r="P171" s="220">
        <v>177308970</v>
      </c>
    </row>
    <row r="172" spans="2:16">
      <c r="B172" s="148"/>
      <c r="C172" s="380">
        <v>22</v>
      </c>
      <c r="D172" s="86">
        <v>2010</v>
      </c>
      <c r="E172" s="220">
        <v>283852102.11000001</v>
      </c>
      <c r="F172" s="220">
        <v>105906350.69</v>
      </c>
      <c r="G172" s="220">
        <v>395858.05</v>
      </c>
      <c r="H172" s="220">
        <v>525962.15</v>
      </c>
      <c r="I172" s="220">
        <v>3173312.71</v>
      </c>
      <c r="J172" s="220">
        <v>6735978</v>
      </c>
      <c r="K172" s="220">
        <v>2301268.88</v>
      </c>
      <c r="L172" s="220">
        <v>14967724.809999999</v>
      </c>
      <c r="M172" s="220">
        <v>52636755.909999996</v>
      </c>
      <c r="N172" s="220">
        <v>18854220</v>
      </c>
      <c r="O172" s="220">
        <v>6315270.1800000006</v>
      </c>
      <c r="P172" s="220">
        <v>177945751.41999999</v>
      </c>
    </row>
    <row r="173" spans="2:16">
      <c r="B173" s="148"/>
      <c r="C173" s="379">
        <v>23</v>
      </c>
      <c r="D173" s="86">
        <v>2011</v>
      </c>
      <c r="E173" s="220">
        <v>286131264</v>
      </c>
      <c r="F173" s="220">
        <v>105865930</v>
      </c>
      <c r="G173" s="220">
        <v>405624</v>
      </c>
      <c r="H173" s="220">
        <v>530101</v>
      </c>
      <c r="I173" s="220">
        <v>3416572</v>
      </c>
      <c r="J173" s="220">
        <v>6626096</v>
      </c>
      <c r="K173" s="220">
        <v>2327049</v>
      </c>
      <c r="L173" s="220">
        <v>15169332</v>
      </c>
      <c r="M173" s="220">
        <v>52434059</v>
      </c>
      <c r="N173" s="220">
        <v>18852980</v>
      </c>
      <c r="O173" s="220">
        <v>6104117</v>
      </c>
      <c r="P173" s="220">
        <v>180265334</v>
      </c>
    </row>
    <row r="174" spans="2:16">
      <c r="B174" s="148"/>
      <c r="C174" s="379">
        <v>24</v>
      </c>
      <c r="D174" s="86">
        <v>2012</v>
      </c>
      <c r="E174" s="220">
        <v>295656352.88999999</v>
      </c>
      <c r="F174" s="220">
        <v>117511557.15000001</v>
      </c>
      <c r="G174" s="220">
        <v>422609.05</v>
      </c>
      <c r="H174" s="220">
        <v>572251.09000000008</v>
      </c>
      <c r="I174" s="220">
        <v>3198093.48</v>
      </c>
      <c r="J174" s="220">
        <v>6522772</v>
      </c>
      <c r="K174" s="220">
        <v>2350057.5099999998</v>
      </c>
      <c r="L174" s="220">
        <v>15339355.809999999</v>
      </c>
      <c r="M174" s="220">
        <v>53547542.390000001</v>
      </c>
      <c r="N174" s="220">
        <v>29954877</v>
      </c>
      <c r="O174" s="220">
        <v>5603998.8200000003</v>
      </c>
      <c r="P174" s="220">
        <v>178144795.74000001</v>
      </c>
    </row>
    <row r="175" spans="2:16">
      <c r="B175" s="148"/>
      <c r="C175" s="379">
        <v>25</v>
      </c>
      <c r="D175" s="86">
        <v>2013</v>
      </c>
      <c r="E175" s="220">
        <v>296646767.12</v>
      </c>
      <c r="F175" s="220">
        <v>117892267.23</v>
      </c>
      <c r="G175" s="220">
        <v>424537.05</v>
      </c>
      <c r="H175" s="220">
        <v>593745.94999999995</v>
      </c>
      <c r="I175" s="220">
        <v>3170329.6100000003</v>
      </c>
      <c r="J175" s="220">
        <v>6452608</v>
      </c>
      <c r="K175" s="220">
        <v>2363492.48</v>
      </c>
      <c r="L175" s="220">
        <v>14650444.809999999</v>
      </c>
      <c r="M175" s="220">
        <v>54600560.390000001</v>
      </c>
      <c r="N175" s="220">
        <v>29727052</v>
      </c>
      <c r="O175" s="220">
        <v>5909496.9400000004</v>
      </c>
      <c r="P175" s="220">
        <v>178754499.88999999</v>
      </c>
    </row>
    <row r="176" spans="2:16">
      <c r="B176" s="148"/>
      <c r="C176" s="379">
        <v>26</v>
      </c>
      <c r="D176" s="86">
        <v>2014</v>
      </c>
      <c r="E176" s="220">
        <v>297184040</v>
      </c>
      <c r="F176" s="220">
        <v>117834363</v>
      </c>
      <c r="G176" s="220">
        <v>433876</v>
      </c>
      <c r="H176" s="220">
        <v>597021</v>
      </c>
      <c r="I176" s="220">
        <v>3156091</v>
      </c>
      <c r="J176" s="220">
        <v>6422925</v>
      </c>
      <c r="K176" s="220">
        <v>2374897</v>
      </c>
      <c r="L176" s="220">
        <v>14407230</v>
      </c>
      <c r="M176" s="220">
        <v>54799537</v>
      </c>
      <c r="N176" s="220">
        <v>29727052</v>
      </c>
      <c r="O176" s="220">
        <v>5915734</v>
      </c>
      <c r="P176" s="220">
        <v>179349677</v>
      </c>
    </row>
    <row r="177" spans="2:16">
      <c r="B177" s="148"/>
      <c r="C177" s="379">
        <v>27</v>
      </c>
      <c r="D177" s="86">
        <v>2015</v>
      </c>
      <c r="E177" s="220">
        <v>297926150</v>
      </c>
      <c r="F177" s="220">
        <v>118217578</v>
      </c>
      <c r="G177" s="220">
        <v>447836</v>
      </c>
      <c r="H177" s="220">
        <v>621632</v>
      </c>
      <c r="I177" s="220">
        <v>3165001</v>
      </c>
      <c r="J177" s="220">
        <v>6374821</v>
      </c>
      <c r="K177" s="220">
        <v>2386518</v>
      </c>
      <c r="L177" s="220">
        <v>14620121</v>
      </c>
      <c r="M177" s="220">
        <v>54948613</v>
      </c>
      <c r="N177" s="220">
        <v>29740547</v>
      </c>
      <c r="O177" s="220">
        <v>5912489</v>
      </c>
      <c r="P177" s="220">
        <v>179708573</v>
      </c>
    </row>
    <row r="178" spans="2:16">
      <c r="B178" s="148"/>
      <c r="C178" s="379">
        <v>28</v>
      </c>
      <c r="D178" s="86">
        <v>2016</v>
      </c>
      <c r="E178" s="220">
        <v>300434748</v>
      </c>
      <c r="F178" s="220">
        <v>121775037</v>
      </c>
      <c r="G178" s="220">
        <v>434543</v>
      </c>
      <c r="H178" s="220">
        <v>711903</v>
      </c>
      <c r="I178" s="220">
        <v>3068708</v>
      </c>
      <c r="J178" s="220">
        <v>6422658</v>
      </c>
      <c r="K178" s="220">
        <v>2296177</v>
      </c>
      <c r="L178" s="220">
        <v>14706616</v>
      </c>
      <c r="M178" s="220">
        <v>55569524</v>
      </c>
      <c r="N178" s="220">
        <v>32652241</v>
      </c>
      <c r="O178" s="220">
        <v>5912667</v>
      </c>
      <c r="P178" s="220">
        <v>178659711</v>
      </c>
    </row>
    <row r="179" spans="2:16">
      <c r="B179" s="148"/>
      <c r="C179" s="379">
        <v>29</v>
      </c>
      <c r="D179" s="86">
        <v>2017</v>
      </c>
      <c r="E179" s="220">
        <v>300196900</v>
      </c>
      <c r="F179" s="220">
        <v>122998641</v>
      </c>
      <c r="G179" s="220">
        <v>445087</v>
      </c>
      <c r="H179" s="220">
        <v>718752</v>
      </c>
      <c r="I179" s="220">
        <v>2972462</v>
      </c>
      <c r="J179" s="220">
        <v>6380069</v>
      </c>
      <c r="K179" s="220">
        <v>2407753</v>
      </c>
      <c r="L179" s="220">
        <v>14619845</v>
      </c>
      <c r="M179" s="220">
        <v>54632026</v>
      </c>
      <c r="N179" s="220">
        <v>34912305</v>
      </c>
      <c r="O179" s="220">
        <v>5910342</v>
      </c>
      <c r="P179" s="220">
        <v>177198259</v>
      </c>
    </row>
    <row r="180" spans="2:16">
      <c r="B180" s="148"/>
      <c r="C180" s="379">
        <v>30</v>
      </c>
      <c r="D180" s="86">
        <v>2018</v>
      </c>
      <c r="E180" s="220">
        <v>301438719</v>
      </c>
      <c r="F180" s="220">
        <v>123198614</v>
      </c>
      <c r="G180" s="220">
        <v>447614</v>
      </c>
      <c r="H180" s="220">
        <v>721783</v>
      </c>
      <c r="I180" s="220">
        <v>3156918</v>
      </c>
      <c r="J180" s="220">
        <v>6388676</v>
      </c>
      <c r="K180" s="220">
        <v>2415174</v>
      </c>
      <c r="L180" s="220">
        <v>14676570</v>
      </c>
      <c r="M180" s="220">
        <v>54496163</v>
      </c>
      <c r="N180" s="220">
        <v>35030153</v>
      </c>
      <c r="O180" s="220">
        <v>5865563</v>
      </c>
      <c r="P180" s="220">
        <v>178240105</v>
      </c>
    </row>
    <row r="181" spans="2:16">
      <c r="B181" s="148" t="s">
        <v>86</v>
      </c>
      <c r="C181" s="379">
        <v>1</v>
      </c>
      <c r="D181" s="86">
        <v>2019</v>
      </c>
      <c r="E181" s="220">
        <v>303840599</v>
      </c>
      <c r="F181" s="220">
        <v>138496907</v>
      </c>
      <c r="G181" s="220">
        <v>448400</v>
      </c>
      <c r="H181" s="220">
        <v>720537</v>
      </c>
      <c r="I181" s="220">
        <v>3108350</v>
      </c>
      <c r="J181" s="220">
        <v>6359429</v>
      </c>
      <c r="K181" s="220">
        <v>2438168</v>
      </c>
      <c r="L181" s="220">
        <v>14676570</v>
      </c>
      <c r="M181" s="220">
        <v>54558195</v>
      </c>
      <c r="N181" s="220">
        <v>35026332</v>
      </c>
      <c r="O181" s="220">
        <v>5794474</v>
      </c>
      <c r="P181" s="220">
        <v>178236953</v>
      </c>
    </row>
    <row r="182" spans="2:16">
      <c r="B182" s="148"/>
      <c r="C182" s="379">
        <v>2</v>
      </c>
      <c r="D182" s="86">
        <v>2020</v>
      </c>
      <c r="E182" s="220">
        <v>303940653</v>
      </c>
      <c r="F182" s="220">
        <v>138194078</v>
      </c>
      <c r="G182" s="220">
        <v>453876</v>
      </c>
      <c r="H182" s="220">
        <v>707099</v>
      </c>
      <c r="I182" s="220">
        <v>2742956</v>
      </c>
      <c r="J182" s="220">
        <v>6372769</v>
      </c>
      <c r="K182" s="220">
        <v>2390657</v>
      </c>
      <c r="L182" s="220">
        <v>14702065</v>
      </c>
      <c r="M182" s="220">
        <v>54490871</v>
      </c>
      <c r="N182" s="220">
        <v>50270849</v>
      </c>
      <c r="O182" s="220">
        <v>6062936</v>
      </c>
      <c r="P182" s="220">
        <v>165746575</v>
      </c>
    </row>
    <row r="183" spans="2:16">
      <c r="B183" s="148"/>
      <c r="C183" s="379">
        <v>3</v>
      </c>
      <c r="D183" s="86">
        <v>2021</v>
      </c>
      <c r="E183" s="220">
        <v>304046540</v>
      </c>
      <c r="F183" s="220">
        <v>138221388</v>
      </c>
      <c r="G183" s="220">
        <v>454126</v>
      </c>
      <c r="H183" s="220">
        <v>785636</v>
      </c>
      <c r="I183" s="220">
        <v>2526197</v>
      </c>
      <c r="J183" s="220">
        <v>6294983</v>
      </c>
      <c r="K183" s="220">
        <v>2399229</v>
      </c>
      <c r="L183" s="220">
        <v>14702885</v>
      </c>
      <c r="M183" s="220">
        <v>54779897</v>
      </c>
      <c r="N183" s="220">
        <v>50279161</v>
      </c>
      <c r="O183" s="220">
        <v>5999274</v>
      </c>
      <c r="P183" s="220">
        <v>165825152</v>
      </c>
    </row>
    <row r="184" spans="2:16">
      <c r="B184" s="148"/>
      <c r="C184" s="379">
        <v>4</v>
      </c>
      <c r="D184" s="86">
        <v>2022</v>
      </c>
      <c r="E184" s="220">
        <v>304034565</v>
      </c>
      <c r="F184" s="220">
        <v>138985062</v>
      </c>
      <c r="G184" s="220">
        <v>454126</v>
      </c>
      <c r="H184" s="220">
        <v>785132</v>
      </c>
      <c r="I184" s="220">
        <v>2526197</v>
      </c>
      <c r="J184" s="220">
        <v>6294983</v>
      </c>
      <c r="K184" s="220">
        <v>2393337</v>
      </c>
      <c r="L184" s="220">
        <v>14702885</v>
      </c>
      <c r="M184" s="220">
        <v>55547737</v>
      </c>
      <c r="N184" s="220">
        <v>50279161</v>
      </c>
      <c r="O184" s="220">
        <v>6001504</v>
      </c>
      <c r="P184" s="220">
        <v>165049503</v>
      </c>
    </row>
    <row r="185" spans="2:16">
      <c r="B185" s="148"/>
      <c r="C185" s="379">
        <v>5</v>
      </c>
      <c r="D185" s="86">
        <v>2023</v>
      </c>
      <c r="E185" s="220">
        <v>304471537</v>
      </c>
      <c r="F185" s="220">
        <v>138777220</v>
      </c>
      <c r="G185" s="220">
        <v>468799</v>
      </c>
      <c r="H185" s="220">
        <v>702013</v>
      </c>
      <c r="I185" s="220">
        <v>2499403</v>
      </c>
      <c r="J185" s="220">
        <v>6204161</v>
      </c>
      <c r="K185" s="220">
        <v>2396536</v>
      </c>
      <c r="L185" s="220">
        <v>14700372</v>
      </c>
      <c r="M185" s="220">
        <v>55538349</v>
      </c>
      <c r="N185" s="220">
        <v>50270335</v>
      </c>
      <c r="O185" s="220">
        <v>5997252</v>
      </c>
      <c r="P185" s="220">
        <v>165694317</v>
      </c>
    </row>
    <row r="186" spans="2:16">
      <c r="B186" s="146"/>
      <c r="C186" s="383"/>
      <c r="D186" s="386"/>
      <c r="E186" s="218"/>
      <c r="F186" s="218"/>
      <c r="G186" s="218"/>
      <c r="H186" s="218"/>
      <c r="I186" s="218"/>
      <c r="J186" s="218"/>
      <c r="K186" s="218"/>
      <c r="L186" s="218"/>
      <c r="M186" s="218"/>
      <c r="N186" s="218"/>
      <c r="O186" s="218"/>
      <c r="P186" s="218"/>
    </row>
    <row r="188" spans="2:16">
      <c r="B188" t="s">
        <v>701</v>
      </c>
      <c r="C188" t="s">
        <v>906</v>
      </c>
    </row>
    <row r="189" spans="2:16">
      <c r="C189" t="s">
        <v>905</v>
      </c>
    </row>
    <row r="190" spans="2:16">
      <c r="C190" t="s">
        <v>904</v>
      </c>
    </row>
    <row r="191" spans="2:16">
      <c r="B191" t="s">
        <v>903</v>
      </c>
    </row>
  </sheetData>
  <mergeCells count="10">
    <mergeCell ref="B4:D6"/>
    <mergeCell ref="E4:E6"/>
    <mergeCell ref="P4:P6"/>
    <mergeCell ref="O5:O6"/>
    <mergeCell ref="N5:N6"/>
    <mergeCell ref="G5:G6"/>
    <mergeCell ref="F5:F6"/>
    <mergeCell ref="H5:I5"/>
    <mergeCell ref="J5:M5"/>
    <mergeCell ref="F4:O4"/>
  </mergeCells>
  <phoneticPr fontId="9"/>
  <pageMargins left="0.59055118110236227" right="0.59055118110236227" top="0.59055118110236227" bottom="0.59055118110236227" header="0.31496062992125984" footer="0.31496062992125984"/>
  <pageSetup paperSize="8" scale="50" orientation="portrait" horizontalDpi="300" verticalDpi="300" r:id="rId1"/>
  <rowBreaks count="3" manualBreakCount="3">
    <brk id="51" min="1" max="15" man="1"/>
    <brk id="96" min="1" max="15" man="1"/>
    <brk id="1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CFC8A-5CE5-4E66-805D-9AA6B6ACE3B1}">
  <sheetPr>
    <pageSetUpPr fitToPage="1"/>
  </sheetPr>
  <dimension ref="A1:AJ48"/>
  <sheetViews>
    <sheetView view="pageBreakPreview" zoomScale="80" zoomScaleNormal="85" zoomScaleSheetLayoutView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/>
    </sheetView>
  </sheetViews>
  <sheetFormatPr defaultRowHeight="18.75"/>
  <cols>
    <col min="1" max="1" width="9" style="392"/>
    <col min="2" max="2" width="5.625" style="392" customWidth="1"/>
    <col min="3" max="3" width="4.625" style="392" customWidth="1"/>
    <col min="4" max="4" width="5.625" style="392" customWidth="1"/>
    <col min="5" max="5" width="12.25" style="392" customWidth="1"/>
    <col min="6" max="6" width="12.375" style="392" customWidth="1"/>
    <col min="7" max="17" width="9" style="392"/>
    <col min="18" max="18" width="9" style="392" customWidth="1"/>
    <col min="19" max="25" width="9" style="392"/>
    <col min="26" max="26" width="9.375" style="392" bestFit="1" customWidth="1"/>
    <col min="27" max="16384" width="9" style="392"/>
  </cols>
  <sheetData>
    <row r="1" spans="2:36" ht="39.950000000000003" customHeight="1" thickBot="1">
      <c r="B1" s="388" t="s">
        <v>1169</v>
      </c>
      <c r="C1" s="389"/>
      <c r="D1" s="390"/>
      <c r="E1" s="390"/>
      <c r="F1" s="390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91"/>
    </row>
    <row r="2" spans="2:36" ht="19.5" thickTop="1"/>
    <row r="3" spans="2:36">
      <c r="B3" s="581" t="s">
        <v>106</v>
      </c>
      <c r="C3" s="581"/>
      <c r="D3" s="581"/>
      <c r="E3" s="579" t="s">
        <v>105</v>
      </c>
      <c r="F3" s="579"/>
      <c r="G3" s="575" t="s">
        <v>104</v>
      </c>
      <c r="H3" s="575"/>
      <c r="I3" s="575"/>
      <c r="J3" s="575"/>
      <c r="K3" s="575"/>
      <c r="L3" s="575"/>
      <c r="M3" s="575"/>
      <c r="N3" s="575"/>
      <c r="O3" s="575"/>
      <c r="P3" s="575"/>
      <c r="Q3" s="393"/>
      <c r="R3" s="393"/>
      <c r="S3" s="393"/>
      <c r="T3" s="393" t="s">
        <v>103</v>
      </c>
      <c r="U3" s="393"/>
      <c r="V3" s="393"/>
      <c r="W3" s="393" t="s">
        <v>102</v>
      </c>
      <c r="X3" s="393"/>
      <c r="Y3" s="393"/>
      <c r="Z3" s="393" t="s">
        <v>101</v>
      </c>
      <c r="AA3" s="393"/>
      <c r="AB3" s="393"/>
      <c r="AC3" s="393" t="s">
        <v>100</v>
      </c>
      <c r="AD3" s="393"/>
      <c r="AE3" s="393"/>
      <c r="AF3" s="393"/>
      <c r="AG3" s="569" t="s">
        <v>99</v>
      </c>
      <c r="AH3" s="570"/>
      <c r="AI3" s="570"/>
      <c r="AJ3" s="571"/>
    </row>
    <row r="4" spans="2:36">
      <c r="B4" s="581"/>
      <c r="C4" s="581"/>
      <c r="D4" s="581"/>
      <c r="E4" s="579" t="s">
        <v>1168</v>
      </c>
      <c r="F4" s="579" t="s">
        <v>1167</v>
      </c>
      <c r="G4" s="575" t="s">
        <v>98</v>
      </c>
      <c r="H4" s="575"/>
      <c r="I4" s="575"/>
      <c r="J4" s="575" t="s">
        <v>97</v>
      </c>
      <c r="K4" s="575"/>
      <c r="L4" s="575"/>
      <c r="M4" s="576" t="s">
        <v>92</v>
      </c>
      <c r="N4" s="577"/>
      <c r="O4" s="577"/>
      <c r="P4" s="394"/>
      <c r="Q4" s="577" t="s">
        <v>96</v>
      </c>
      <c r="R4" s="577"/>
      <c r="S4" s="578"/>
      <c r="T4" s="576" t="s">
        <v>95</v>
      </c>
      <c r="U4" s="577"/>
      <c r="V4" s="578"/>
      <c r="W4" s="576" t="s">
        <v>94</v>
      </c>
      <c r="X4" s="577"/>
      <c r="Y4" s="578"/>
      <c r="Z4" s="576" t="s">
        <v>93</v>
      </c>
      <c r="AA4" s="577"/>
      <c r="AB4" s="578"/>
      <c r="AC4" s="576" t="s">
        <v>1166</v>
      </c>
      <c r="AD4" s="577"/>
      <c r="AE4" s="577"/>
      <c r="AF4" s="577"/>
      <c r="AG4" s="572"/>
      <c r="AH4" s="573"/>
      <c r="AI4" s="573"/>
      <c r="AJ4" s="574"/>
    </row>
    <row r="5" spans="2:36">
      <c r="B5" s="581"/>
      <c r="C5" s="581"/>
      <c r="D5" s="581"/>
      <c r="E5" s="580"/>
      <c r="F5" s="580"/>
      <c r="G5" s="395" t="s">
        <v>91</v>
      </c>
      <c r="H5" s="395" t="s">
        <v>90</v>
      </c>
      <c r="I5" s="395" t="s">
        <v>89</v>
      </c>
      <c r="J5" s="395" t="s">
        <v>91</v>
      </c>
      <c r="K5" s="395" t="s">
        <v>90</v>
      </c>
      <c r="L5" s="395" t="s">
        <v>89</v>
      </c>
      <c r="M5" s="395" t="s">
        <v>91</v>
      </c>
      <c r="N5" s="395" t="s">
        <v>90</v>
      </c>
      <c r="O5" s="395" t="s">
        <v>89</v>
      </c>
      <c r="P5" s="396" t="s">
        <v>88</v>
      </c>
      <c r="Q5" s="397" t="s">
        <v>91</v>
      </c>
      <c r="R5" s="395" t="s">
        <v>90</v>
      </c>
      <c r="S5" s="395" t="s">
        <v>89</v>
      </c>
      <c r="T5" s="395" t="s">
        <v>91</v>
      </c>
      <c r="U5" s="395" t="s">
        <v>90</v>
      </c>
      <c r="V5" s="395" t="s">
        <v>89</v>
      </c>
      <c r="W5" s="395" t="s">
        <v>91</v>
      </c>
      <c r="X5" s="395" t="s">
        <v>90</v>
      </c>
      <c r="Y5" s="395" t="s">
        <v>89</v>
      </c>
      <c r="Z5" s="395" t="s">
        <v>91</v>
      </c>
      <c r="AA5" s="395" t="s">
        <v>90</v>
      </c>
      <c r="AB5" s="395" t="s">
        <v>89</v>
      </c>
      <c r="AC5" s="395" t="s">
        <v>91</v>
      </c>
      <c r="AD5" s="395" t="s">
        <v>90</v>
      </c>
      <c r="AE5" s="395" t="s">
        <v>89</v>
      </c>
      <c r="AF5" s="398" t="s">
        <v>88</v>
      </c>
      <c r="AG5" s="395" t="s">
        <v>91</v>
      </c>
      <c r="AH5" s="395" t="s">
        <v>90</v>
      </c>
      <c r="AI5" s="395" t="s">
        <v>89</v>
      </c>
      <c r="AJ5" s="397" t="s">
        <v>88</v>
      </c>
    </row>
    <row r="6" spans="2:36">
      <c r="B6" s="399" t="s">
        <v>87</v>
      </c>
      <c r="C6" s="400">
        <v>5</v>
      </c>
      <c r="D6" s="399">
        <v>1993</v>
      </c>
      <c r="E6" s="401">
        <v>30855</v>
      </c>
      <c r="F6" s="401"/>
      <c r="G6" s="402">
        <v>236</v>
      </c>
      <c r="H6" s="402">
        <v>134</v>
      </c>
      <c r="I6" s="402">
        <v>102</v>
      </c>
      <c r="J6" s="402">
        <v>-366</v>
      </c>
      <c r="K6" s="402">
        <v>-177</v>
      </c>
      <c r="L6" s="402">
        <v>-189</v>
      </c>
      <c r="M6" s="402">
        <v>-130</v>
      </c>
      <c r="N6" s="402">
        <v>-43</v>
      </c>
      <c r="O6" s="402">
        <v>-87</v>
      </c>
      <c r="P6" s="403">
        <v>-0.4269293924466338</v>
      </c>
      <c r="Q6" s="402">
        <v>890</v>
      </c>
      <c r="R6" s="402">
        <v>557</v>
      </c>
      <c r="S6" s="402">
        <v>333</v>
      </c>
      <c r="T6" s="402">
        <v>513</v>
      </c>
      <c r="U6" s="402">
        <v>242</v>
      </c>
      <c r="V6" s="402">
        <v>271</v>
      </c>
      <c r="W6" s="402">
        <v>-948</v>
      </c>
      <c r="X6" s="402">
        <v>-566</v>
      </c>
      <c r="Y6" s="402">
        <v>-382</v>
      </c>
      <c r="Z6" s="402">
        <v>-536</v>
      </c>
      <c r="AA6" s="402">
        <v>-251</v>
      </c>
      <c r="AB6" s="402">
        <v>-285</v>
      </c>
      <c r="AC6" s="402">
        <v>-81</v>
      </c>
      <c r="AD6" s="402">
        <v>-18</v>
      </c>
      <c r="AE6" s="402">
        <v>-63</v>
      </c>
      <c r="AF6" s="403">
        <v>-0.26600985221674878</v>
      </c>
      <c r="AG6" s="402">
        <v>-211</v>
      </c>
      <c r="AH6" s="402">
        <v>-61</v>
      </c>
      <c r="AI6" s="402">
        <v>-150</v>
      </c>
      <c r="AJ6" s="403">
        <v>-0.69293924466338297</v>
      </c>
    </row>
    <row r="7" spans="2:36">
      <c r="B7" s="404"/>
      <c r="C7" s="405">
        <v>6</v>
      </c>
      <c r="D7" s="404">
        <v>1994</v>
      </c>
      <c r="E7" s="406">
        <v>30739</v>
      </c>
      <c r="F7" s="406"/>
      <c r="G7" s="407">
        <v>268</v>
      </c>
      <c r="H7" s="407">
        <v>132</v>
      </c>
      <c r="I7" s="407">
        <v>136</v>
      </c>
      <c r="J7" s="407">
        <v>-389</v>
      </c>
      <c r="K7" s="407">
        <v>-204</v>
      </c>
      <c r="L7" s="407">
        <v>-185</v>
      </c>
      <c r="M7" s="407">
        <v>-121</v>
      </c>
      <c r="N7" s="407">
        <v>-72</v>
      </c>
      <c r="O7" s="407">
        <v>-49</v>
      </c>
      <c r="P7" s="408">
        <v>-0.39215686274509803</v>
      </c>
      <c r="Q7" s="407">
        <v>902</v>
      </c>
      <c r="R7" s="407">
        <v>536</v>
      </c>
      <c r="S7" s="407">
        <v>366</v>
      </c>
      <c r="T7" s="407">
        <v>516</v>
      </c>
      <c r="U7" s="407">
        <v>272</v>
      </c>
      <c r="V7" s="407">
        <v>244</v>
      </c>
      <c r="W7" s="407">
        <v>-903</v>
      </c>
      <c r="X7" s="407">
        <v>-540</v>
      </c>
      <c r="Y7" s="407">
        <v>-363</v>
      </c>
      <c r="Z7" s="407">
        <v>-510</v>
      </c>
      <c r="AA7" s="407">
        <v>-252</v>
      </c>
      <c r="AB7" s="407">
        <v>-258</v>
      </c>
      <c r="AC7" s="407">
        <v>5</v>
      </c>
      <c r="AD7" s="407">
        <v>16</v>
      </c>
      <c r="AE7" s="407">
        <v>-11</v>
      </c>
      <c r="AF7" s="408">
        <v>1.6204829039053639E-2</v>
      </c>
      <c r="AG7" s="407">
        <v>-116</v>
      </c>
      <c r="AH7" s="407">
        <v>-56</v>
      </c>
      <c r="AI7" s="407">
        <v>-60</v>
      </c>
      <c r="AJ7" s="408">
        <v>-0.37595203370604441</v>
      </c>
    </row>
    <row r="8" spans="2:36">
      <c r="B8" s="404"/>
      <c r="C8" s="405">
        <v>7</v>
      </c>
      <c r="D8" s="404">
        <v>1995</v>
      </c>
      <c r="E8" s="406"/>
      <c r="F8" s="406">
        <v>30740</v>
      </c>
      <c r="G8" s="407">
        <v>237</v>
      </c>
      <c r="H8" s="407">
        <v>132</v>
      </c>
      <c r="I8" s="407">
        <v>105</v>
      </c>
      <c r="J8" s="407">
        <v>-299</v>
      </c>
      <c r="K8" s="407">
        <v>-173</v>
      </c>
      <c r="L8" s="407">
        <v>-126</v>
      </c>
      <c r="M8" s="407">
        <v>-62</v>
      </c>
      <c r="N8" s="407">
        <v>-41</v>
      </c>
      <c r="O8" s="407">
        <v>-21</v>
      </c>
      <c r="P8" s="408">
        <v>-0.20169816845050262</v>
      </c>
      <c r="Q8" s="407">
        <v>863</v>
      </c>
      <c r="R8" s="407">
        <v>515</v>
      </c>
      <c r="S8" s="407">
        <v>348</v>
      </c>
      <c r="T8" s="407">
        <v>506</v>
      </c>
      <c r="U8" s="407">
        <v>248</v>
      </c>
      <c r="V8" s="407">
        <v>258</v>
      </c>
      <c r="W8" s="407">
        <v>-817</v>
      </c>
      <c r="X8" s="407">
        <v>-473</v>
      </c>
      <c r="Y8" s="407">
        <v>-344</v>
      </c>
      <c r="Z8" s="407">
        <v>-576</v>
      </c>
      <c r="AA8" s="407">
        <v>-304</v>
      </c>
      <c r="AB8" s="407">
        <v>-272</v>
      </c>
      <c r="AC8" s="407">
        <v>-24</v>
      </c>
      <c r="AD8" s="407">
        <v>-14</v>
      </c>
      <c r="AE8" s="407">
        <v>-10</v>
      </c>
      <c r="AF8" s="408">
        <v>-7.8076710367936494E-2</v>
      </c>
      <c r="AG8" s="407">
        <v>-86</v>
      </c>
      <c r="AH8" s="407">
        <v>-55</v>
      </c>
      <c r="AI8" s="407">
        <v>-31</v>
      </c>
      <c r="AJ8" s="408">
        <v>-0.2797748788184391</v>
      </c>
    </row>
    <row r="9" spans="2:36">
      <c r="B9" s="404"/>
      <c r="C9" s="405">
        <v>8</v>
      </c>
      <c r="D9" s="404">
        <v>1996</v>
      </c>
      <c r="E9" s="406">
        <v>30450</v>
      </c>
      <c r="F9" s="406"/>
      <c r="G9" s="407">
        <v>240</v>
      </c>
      <c r="H9" s="407">
        <v>127</v>
      </c>
      <c r="I9" s="407">
        <v>113</v>
      </c>
      <c r="J9" s="407">
        <v>-370</v>
      </c>
      <c r="K9" s="407">
        <v>-185</v>
      </c>
      <c r="L9" s="407">
        <v>-185</v>
      </c>
      <c r="M9" s="407">
        <v>-130</v>
      </c>
      <c r="N9" s="407">
        <v>-58</v>
      </c>
      <c r="O9" s="407">
        <v>-72</v>
      </c>
      <c r="P9" s="408">
        <v>-0.42290175666883539</v>
      </c>
      <c r="Q9" s="407">
        <v>825</v>
      </c>
      <c r="R9" s="407">
        <v>483</v>
      </c>
      <c r="S9" s="407">
        <v>342</v>
      </c>
      <c r="T9" s="407">
        <v>478</v>
      </c>
      <c r="U9" s="407">
        <v>240</v>
      </c>
      <c r="V9" s="407">
        <v>238</v>
      </c>
      <c r="W9" s="407">
        <v>-848</v>
      </c>
      <c r="X9" s="407">
        <v>-521</v>
      </c>
      <c r="Y9" s="407">
        <v>-327</v>
      </c>
      <c r="Z9" s="407">
        <v>-615</v>
      </c>
      <c r="AA9" s="407">
        <v>-299</v>
      </c>
      <c r="AB9" s="407">
        <v>-316</v>
      </c>
      <c r="AC9" s="407">
        <v>-160</v>
      </c>
      <c r="AD9" s="407">
        <v>-97</v>
      </c>
      <c r="AE9" s="407">
        <v>-63</v>
      </c>
      <c r="AF9" s="408">
        <v>-0.52049446974625901</v>
      </c>
      <c r="AG9" s="407">
        <v>-290</v>
      </c>
      <c r="AH9" s="407">
        <v>-155</v>
      </c>
      <c r="AI9" s="407">
        <v>-135</v>
      </c>
      <c r="AJ9" s="408">
        <v>-0.94339622641509435</v>
      </c>
    </row>
    <row r="10" spans="2:36">
      <c r="B10" s="404"/>
      <c r="C10" s="405">
        <v>9</v>
      </c>
      <c r="D10" s="404">
        <v>1997</v>
      </c>
      <c r="E10" s="406">
        <v>30450</v>
      </c>
      <c r="F10" s="406"/>
      <c r="G10" s="407">
        <v>228</v>
      </c>
      <c r="H10" s="407">
        <v>132</v>
      </c>
      <c r="I10" s="407">
        <v>96</v>
      </c>
      <c r="J10" s="407">
        <v>-342</v>
      </c>
      <c r="K10" s="407">
        <v>-174</v>
      </c>
      <c r="L10" s="407">
        <v>-168</v>
      </c>
      <c r="M10" s="407">
        <v>-114</v>
      </c>
      <c r="N10" s="407">
        <v>-42</v>
      </c>
      <c r="O10" s="407">
        <v>-72</v>
      </c>
      <c r="P10" s="408">
        <v>-0.37438423645320196</v>
      </c>
      <c r="Q10" s="407">
        <v>768</v>
      </c>
      <c r="R10" s="407">
        <v>445</v>
      </c>
      <c r="S10" s="407">
        <v>323</v>
      </c>
      <c r="T10" s="407">
        <v>475</v>
      </c>
      <c r="U10" s="407">
        <v>253</v>
      </c>
      <c r="V10" s="407">
        <v>222</v>
      </c>
      <c r="W10" s="407">
        <v>-807</v>
      </c>
      <c r="X10" s="407">
        <v>-481</v>
      </c>
      <c r="Y10" s="407">
        <v>-326</v>
      </c>
      <c r="Z10" s="407">
        <v>-524</v>
      </c>
      <c r="AA10" s="407">
        <v>-269</v>
      </c>
      <c r="AB10" s="407">
        <v>-255</v>
      </c>
      <c r="AC10" s="407">
        <v>-88</v>
      </c>
      <c r="AD10" s="407">
        <v>-52</v>
      </c>
      <c r="AE10" s="407">
        <v>-36</v>
      </c>
      <c r="AF10" s="408">
        <v>-0.28899835796387519</v>
      </c>
      <c r="AG10" s="407">
        <v>-202</v>
      </c>
      <c r="AH10" s="407">
        <v>-94</v>
      </c>
      <c r="AI10" s="407">
        <v>-108</v>
      </c>
      <c r="AJ10" s="408">
        <v>-0.66338259441707714</v>
      </c>
    </row>
    <row r="11" spans="2:36">
      <c r="B11" s="404"/>
      <c r="C11" s="405">
        <v>10</v>
      </c>
      <c r="D11" s="404">
        <v>1998</v>
      </c>
      <c r="E11" s="406">
        <v>29946</v>
      </c>
      <c r="F11" s="406"/>
      <c r="G11" s="407">
        <v>224</v>
      </c>
      <c r="H11" s="407">
        <v>112</v>
      </c>
      <c r="I11" s="407">
        <v>112</v>
      </c>
      <c r="J11" s="407">
        <v>-366</v>
      </c>
      <c r="K11" s="407">
        <v>-190</v>
      </c>
      <c r="L11" s="407">
        <v>-176</v>
      </c>
      <c r="M11" s="407">
        <v>-142</v>
      </c>
      <c r="N11" s="407">
        <v>-78</v>
      </c>
      <c r="O11" s="407">
        <v>-64</v>
      </c>
      <c r="P11" s="408">
        <v>-0.4663382594417077</v>
      </c>
      <c r="Q11" s="407">
        <v>748</v>
      </c>
      <c r="R11" s="407">
        <v>433</v>
      </c>
      <c r="S11" s="407">
        <v>315</v>
      </c>
      <c r="T11" s="407">
        <v>496</v>
      </c>
      <c r="U11" s="407">
        <v>264</v>
      </c>
      <c r="V11" s="407">
        <v>232</v>
      </c>
      <c r="W11" s="407">
        <v>-848</v>
      </c>
      <c r="X11" s="407">
        <v>-501</v>
      </c>
      <c r="Y11" s="407">
        <v>-347</v>
      </c>
      <c r="Z11" s="407">
        <v>-556</v>
      </c>
      <c r="AA11" s="407">
        <v>-279</v>
      </c>
      <c r="AB11" s="407">
        <v>-277</v>
      </c>
      <c r="AC11" s="407">
        <v>-160</v>
      </c>
      <c r="AD11" s="407">
        <v>-83</v>
      </c>
      <c r="AE11" s="407">
        <v>-77</v>
      </c>
      <c r="AF11" s="408">
        <v>-0.52545155993431858</v>
      </c>
      <c r="AG11" s="407">
        <v>-302</v>
      </c>
      <c r="AH11" s="407">
        <v>-161</v>
      </c>
      <c r="AI11" s="407">
        <v>-141</v>
      </c>
      <c r="AJ11" s="408">
        <v>-0.99178981937602628</v>
      </c>
    </row>
    <row r="12" spans="2:36">
      <c r="B12" s="404"/>
      <c r="C12" s="405">
        <v>11</v>
      </c>
      <c r="D12" s="404">
        <v>1999</v>
      </c>
      <c r="E12" s="406">
        <v>29626</v>
      </c>
      <c r="F12" s="406"/>
      <c r="G12" s="407">
        <v>223</v>
      </c>
      <c r="H12" s="407">
        <v>105</v>
      </c>
      <c r="I12" s="407">
        <v>118</v>
      </c>
      <c r="J12" s="407">
        <v>-403</v>
      </c>
      <c r="K12" s="407">
        <v>-213</v>
      </c>
      <c r="L12" s="407">
        <v>-190</v>
      </c>
      <c r="M12" s="407">
        <v>-180</v>
      </c>
      <c r="N12" s="407">
        <v>-108</v>
      </c>
      <c r="O12" s="407">
        <v>-72</v>
      </c>
      <c r="P12" s="408">
        <v>-0.60108194750550992</v>
      </c>
      <c r="Q12" s="407">
        <v>684</v>
      </c>
      <c r="R12" s="407">
        <v>373</v>
      </c>
      <c r="S12" s="407">
        <v>311</v>
      </c>
      <c r="T12" s="407">
        <v>509</v>
      </c>
      <c r="U12" s="407">
        <v>235</v>
      </c>
      <c r="V12" s="407">
        <v>274</v>
      </c>
      <c r="W12" s="407">
        <v>-759</v>
      </c>
      <c r="X12" s="407">
        <v>-436</v>
      </c>
      <c r="Y12" s="407">
        <v>-323</v>
      </c>
      <c r="Z12" s="407">
        <v>-574</v>
      </c>
      <c r="AA12" s="407">
        <v>-288</v>
      </c>
      <c r="AB12" s="407">
        <v>-286</v>
      </c>
      <c r="AC12" s="407">
        <v>-140</v>
      </c>
      <c r="AD12" s="407">
        <v>-116</v>
      </c>
      <c r="AE12" s="407">
        <v>-24</v>
      </c>
      <c r="AF12" s="408">
        <v>-0.46750818139317435</v>
      </c>
      <c r="AG12" s="407">
        <v>-320</v>
      </c>
      <c r="AH12" s="407">
        <v>-224</v>
      </c>
      <c r="AI12" s="407">
        <v>-96</v>
      </c>
      <c r="AJ12" s="408">
        <v>-1.0685901288986843</v>
      </c>
    </row>
    <row r="13" spans="2:36">
      <c r="B13" s="404"/>
      <c r="C13" s="405">
        <v>12</v>
      </c>
      <c r="D13" s="404">
        <v>2000</v>
      </c>
      <c r="E13" s="406"/>
      <c r="F13" s="406">
        <v>29377</v>
      </c>
      <c r="G13" s="407">
        <v>207</v>
      </c>
      <c r="H13" s="407">
        <v>112</v>
      </c>
      <c r="I13" s="407">
        <v>95</v>
      </c>
      <c r="J13" s="407">
        <v>-368</v>
      </c>
      <c r="K13" s="407">
        <v>-209</v>
      </c>
      <c r="L13" s="407">
        <v>-159</v>
      </c>
      <c r="M13" s="407">
        <v>-161</v>
      </c>
      <c r="N13" s="407">
        <v>-97</v>
      </c>
      <c r="O13" s="407">
        <v>-64</v>
      </c>
      <c r="P13" s="408">
        <v>-0.54344157159252005</v>
      </c>
      <c r="Q13" s="407">
        <v>701</v>
      </c>
      <c r="R13" s="407">
        <v>427</v>
      </c>
      <c r="S13" s="407">
        <v>274</v>
      </c>
      <c r="T13" s="407">
        <v>496</v>
      </c>
      <c r="U13" s="407">
        <v>272</v>
      </c>
      <c r="V13" s="407">
        <v>224</v>
      </c>
      <c r="W13" s="407">
        <v>-688</v>
      </c>
      <c r="X13" s="407">
        <v>-366</v>
      </c>
      <c r="Y13" s="407">
        <v>-322</v>
      </c>
      <c r="Z13" s="407">
        <v>-567</v>
      </c>
      <c r="AA13" s="407">
        <v>-286</v>
      </c>
      <c r="AB13" s="407">
        <v>-281</v>
      </c>
      <c r="AC13" s="407">
        <v>-58</v>
      </c>
      <c r="AD13" s="407">
        <v>47</v>
      </c>
      <c r="AE13" s="407">
        <v>-105</v>
      </c>
      <c r="AF13" s="408">
        <v>-0.19577398231283333</v>
      </c>
      <c r="AG13" s="407">
        <v>-219</v>
      </c>
      <c r="AH13" s="407">
        <v>-50</v>
      </c>
      <c r="AI13" s="407">
        <v>-169</v>
      </c>
      <c r="AJ13" s="408">
        <v>-0.73921555390535332</v>
      </c>
    </row>
    <row r="14" spans="2:36">
      <c r="B14" s="404"/>
      <c r="C14" s="405">
        <v>13</v>
      </c>
      <c r="D14" s="404">
        <v>2001</v>
      </c>
      <c r="E14" s="406">
        <v>29045</v>
      </c>
      <c r="F14" s="406"/>
      <c r="G14" s="407">
        <v>220</v>
      </c>
      <c r="H14" s="407">
        <v>116</v>
      </c>
      <c r="I14" s="407">
        <v>104</v>
      </c>
      <c r="J14" s="407">
        <v>-336</v>
      </c>
      <c r="K14" s="407">
        <v>-189</v>
      </c>
      <c r="L14" s="407">
        <v>-147</v>
      </c>
      <c r="M14" s="407">
        <v>-116</v>
      </c>
      <c r="N14" s="407">
        <v>-73</v>
      </c>
      <c r="O14" s="407">
        <v>-43</v>
      </c>
      <c r="P14" s="408">
        <v>-0.3948667324777887</v>
      </c>
      <c r="Q14" s="407">
        <v>627</v>
      </c>
      <c r="R14" s="407">
        <v>353</v>
      </c>
      <c r="S14" s="407">
        <v>274</v>
      </c>
      <c r="T14" s="407">
        <v>458</v>
      </c>
      <c r="U14" s="407">
        <v>223</v>
      </c>
      <c r="V14" s="407">
        <v>235</v>
      </c>
      <c r="W14" s="407">
        <v>-702</v>
      </c>
      <c r="X14" s="407">
        <v>-403</v>
      </c>
      <c r="Y14" s="407">
        <v>-299</v>
      </c>
      <c r="Z14" s="407">
        <v>-599</v>
      </c>
      <c r="AA14" s="407">
        <v>-294</v>
      </c>
      <c r="AB14" s="407">
        <v>-305</v>
      </c>
      <c r="AC14" s="407">
        <v>-216</v>
      </c>
      <c r="AD14" s="407">
        <v>-121</v>
      </c>
      <c r="AE14" s="407">
        <v>-95</v>
      </c>
      <c r="AF14" s="408">
        <v>-0.73526908806208946</v>
      </c>
      <c r="AG14" s="407">
        <v>-332</v>
      </c>
      <c r="AH14" s="407">
        <v>-194</v>
      </c>
      <c r="AI14" s="407">
        <v>-138</v>
      </c>
      <c r="AJ14" s="408">
        <v>-1.1301358205398782</v>
      </c>
    </row>
    <row r="15" spans="2:36">
      <c r="B15" s="404"/>
      <c r="C15" s="405">
        <v>14</v>
      </c>
      <c r="D15" s="404">
        <v>2002</v>
      </c>
      <c r="E15" s="406">
        <v>28795</v>
      </c>
      <c r="F15" s="406"/>
      <c r="G15" s="407">
        <v>221</v>
      </c>
      <c r="H15" s="407">
        <v>114</v>
      </c>
      <c r="I15" s="407">
        <v>107</v>
      </c>
      <c r="J15" s="407">
        <v>-376</v>
      </c>
      <c r="K15" s="407">
        <v>-191</v>
      </c>
      <c r="L15" s="407">
        <v>-185</v>
      </c>
      <c r="M15" s="407">
        <v>-155</v>
      </c>
      <c r="N15" s="407">
        <v>-77</v>
      </c>
      <c r="O15" s="407">
        <v>-78</v>
      </c>
      <c r="P15" s="408">
        <v>-0.53365467378206233</v>
      </c>
      <c r="Q15" s="407">
        <v>642</v>
      </c>
      <c r="R15" s="407">
        <v>333</v>
      </c>
      <c r="S15" s="407">
        <v>309</v>
      </c>
      <c r="T15" s="407">
        <v>483</v>
      </c>
      <c r="U15" s="407">
        <v>253</v>
      </c>
      <c r="V15" s="407">
        <v>230</v>
      </c>
      <c r="W15" s="407">
        <v>-709</v>
      </c>
      <c r="X15" s="407">
        <v>-370</v>
      </c>
      <c r="Y15" s="407">
        <v>-339</v>
      </c>
      <c r="Z15" s="407">
        <v>-511</v>
      </c>
      <c r="AA15" s="407">
        <v>-255</v>
      </c>
      <c r="AB15" s="407">
        <v>-256</v>
      </c>
      <c r="AC15" s="407">
        <v>-95</v>
      </c>
      <c r="AD15" s="407">
        <v>-39</v>
      </c>
      <c r="AE15" s="407">
        <v>-56</v>
      </c>
      <c r="AF15" s="408">
        <v>-0.3270786710277156</v>
      </c>
      <c r="AG15" s="407">
        <v>-250</v>
      </c>
      <c r="AH15" s="407">
        <v>-116</v>
      </c>
      <c r="AI15" s="407">
        <v>-134</v>
      </c>
      <c r="AJ15" s="408">
        <v>-0.86073334480977792</v>
      </c>
    </row>
    <row r="16" spans="2:36">
      <c r="B16" s="404"/>
      <c r="C16" s="405">
        <v>15</v>
      </c>
      <c r="D16" s="404">
        <v>2003</v>
      </c>
      <c r="E16" s="406">
        <v>28481</v>
      </c>
      <c r="F16" s="406"/>
      <c r="G16" s="407">
        <v>201</v>
      </c>
      <c r="H16" s="407">
        <v>95</v>
      </c>
      <c r="I16" s="407">
        <v>106</v>
      </c>
      <c r="J16" s="407">
        <v>-405</v>
      </c>
      <c r="K16" s="407">
        <v>-208</v>
      </c>
      <c r="L16" s="407">
        <v>-197</v>
      </c>
      <c r="M16" s="407">
        <v>-204</v>
      </c>
      <c r="N16" s="407">
        <v>-113</v>
      </c>
      <c r="O16" s="407">
        <v>-91</v>
      </c>
      <c r="P16" s="408">
        <v>-0.70845632922382351</v>
      </c>
      <c r="Q16" s="407">
        <v>630</v>
      </c>
      <c r="R16" s="407">
        <v>317</v>
      </c>
      <c r="S16" s="407">
        <v>313</v>
      </c>
      <c r="T16" s="407">
        <v>450</v>
      </c>
      <c r="U16" s="407">
        <v>217</v>
      </c>
      <c r="V16" s="407">
        <v>233</v>
      </c>
      <c r="W16" s="407">
        <v>-674</v>
      </c>
      <c r="X16" s="407">
        <v>-343</v>
      </c>
      <c r="Y16" s="407">
        <v>-331</v>
      </c>
      <c r="Z16" s="407">
        <v>-516</v>
      </c>
      <c r="AA16" s="407">
        <v>-258</v>
      </c>
      <c r="AB16" s="407">
        <v>-258</v>
      </c>
      <c r="AC16" s="407">
        <v>-110</v>
      </c>
      <c r="AD16" s="407">
        <v>-67</v>
      </c>
      <c r="AE16" s="407">
        <v>-43</v>
      </c>
      <c r="AF16" s="408">
        <v>-0.38201076575794413</v>
      </c>
      <c r="AG16" s="407">
        <v>-314</v>
      </c>
      <c r="AH16" s="407">
        <v>-180</v>
      </c>
      <c r="AI16" s="407">
        <v>-134</v>
      </c>
      <c r="AJ16" s="408">
        <v>-1.0904670949817676</v>
      </c>
    </row>
    <row r="17" spans="1:36">
      <c r="B17" s="404"/>
      <c r="C17" s="405">
        <v>16</v>
      </c>
      <c r="D17" s="404">
        <v>2004</v>
      </c>
      <c r="E17" s="406">
        <v>28227</v>
      </c>
      <c r="F17" s="406"/>
      <c r="G17" s="407">
        <v>202</v>
      </c>
      <c r="H17" s="407">
        <v>111</v>
      </c>
      <c r="I17" s="407">
        <v>91</v>
      </c>
      <c r="J17" s="407">
        <v>-389</v>
      </c>
      <c r="K17" s="407">
        <v>-210</v>
      </c>
      <c r="L17" s="407">
        <v>-179</v>
      </c>
      <c r="M17" s="407">
        <v>-187</v>
      </c>
      <c r="N17" s="407">
        <v>-99</v>
      </c>
      <c r="O17" s="407">
        <v>-88</v>
      </c>
      <c r="P17" s="408">
        <v>-0.65657806959025311</v>
      </c>
      <c r="Q17" s="407">
        <v>718</v>
      </c>
      <c r="R17" s="407">
        <v>367</v>
      </c>
      <c r="S17" s="407">
        <v>351</v>
      </c>
      <c r="T17" s="407">
        <v>449</v>
      </c>
      <c r="U17" s="407">
        <v>207</v>
      </c>
      <c r="V17" s="407">
        <v>242</v>
      </c>
      <c r="W17" s="407">
        <v>-786</v>
      </c>
      <c r="X17" s="407">
        <v>-413</v>
      </c>
      <c r="Y17" s="407">
        <v>-373</v>
      </c>
      <c r="Z17" s="407">
        <v>-448</v>
      </c>
      <c r="AA17" s="407">
        <v>-217</v>
      </c>
      <c r="AB17" s="407">
        <v>-231</v>
      </c>
      <c r="AC17" s="407">
        <v>-67</v>
      </c>
      <c r="AD17" s="407">
        <v>-56</v>
      </c>
      <c r="AE17" s="407">
        <v>-11</v>
      </c>
      <c r="AF17" s="408">
        <v>-0.23524454899757735</v>
      </c>
      <c r="AG17" s="407">
        <v>-254</v>
      </c>
      <c r="AH17" s="407">
        <v>-155</v>
      </c>
      <c r="AI17" s="407">
        <v>-99</v>
      </c>
      <c r="AJ17" s="408">
        <v>-0.89182261858783052</v>
      </c>
    </row>
    <row r="18" spans="1:36">
      <c r="B18" s="404"/>
      <c r="C18" s="405">
        <v>17</v>
      </c>
      <c r="D18" s="404">
        <v>2005</v>
      </c>
      <c r="E18" s="406"/>
      <c r="F18" s="406">
        <v>27774</v>
      </c>
      <c r="G18" s="407">
        <v>196</v>
      </c>
      <c r="H18" s="407">
        <v>92</v>
      </c>
      <c r="I18" s="407">
        <v>104</v>
      </c>
      <c r="J18" s="407">
        <v>-392</v>
      </c>
      <c r="K18" s="407">
        <v>-206</v>
      </c>
      <c r="L18" s="407">
        <v>-186</v>
      </c>
      <c r="M18" s="407">
        <v>-196</v>
      </c>
      <c r="N18" s="407">
        <v>-114</v>
      </c>
      <c r="O18" s="407">
        <v>-82</v>
      </c>
      <c r="P18" s="408">
        <v>-0.69437063804159138</v>
      </c>
      <c r="Q18" s="407">
        <v>622</v>
      </c>
      <c r="R18" s="407">
        <v>284</v>
      </c>
      <c r="S18" s="407">
        <v>338</v>
      </c>
      <c r="T18" s="407">
        <v>369</v>
      </c>
      <c r="U18" s="407">
        <v>194</v>
      </c>
      <c r="V18" s="407">
        <v>175</v>
      </c>
      <c r="W18" s="407">
        <v>-733</v>
      </c>
      <c r="X18" s="407">
        <v>-348</v>
      </c>
      <c r="Y18" s="407">
        <v>-385</v>
      </c>
      <c r="Z18" s="407">
        <v>-468</v>
      </c>
      <c r="AA18" s="407">
        <v>-235</v>
      </c>
      <c r="AB18" s="407">
        <v>-233</v>
      </c>
      <c r="AC18" s="407">
        <v>-210</v>
      </c>
      <c r="AD18" s="407">
        <v>-105</v>
      </c>
      <c r="AE18" s="407">
        <v>-105</v>
      </c>
      <c r="AF18" s="408">
        <v>-0.74396854075884788</v>
      </c>
      <c r="AG18" s="407">
        <v>-406</v>
      </c>
      <c r="AH18" s="407">
        <v>-219</v>
      </c>
      <c r="AI18" s="407">
        <v>-187</v>
      </c>
      <c r="AJ18" s="408">
        <v>-1.4383391788004394</v>
      </c>
    </row>
    <row r="19" spans="1:36">
      <c r="B19" s="404"/>
      <c r="C19" s="405">
        <v>18</v>
      </c>
      <c r="D19" s="404">
        <v>2006</v>
      </c>
      <c r="E19" s="406">
        <v>27485</v>
      </c>
      <c r="F19" s="406"/>
      <c r="G19" s="407">
        <v>198</v>
      </c>
      <c r="H19" s="407">
        <v>89</v>
      </c>
      <c r="I19" s="407">
        <v>109</v>
      </c>
      <c r="J19" s="407">
        <v>-383</v>
      </c>
      <c r="K19" s="407">
        <v>-210</v>
      </c>
      <c r="L19" s="407">
        <v>-173</v>
      </c>
      <c r="M19" s="407">
        <v>-185</v>
      </c>
      <c r="N19" s="407">
        <v>-121</v>
      </c>
      <c r="O19" s="407">
        <v>-64</v>
      </c>
      <c r="P19" s="408">
        <v>-0.66609058832001156</v>
      </c>
      <c r="Q19" s="407">
        <v>542</v>
      </c>
      <c r="R19" s="407">
        <v>265</v>
      </c>
      <c r="S19" s="407">
        <v>277</v>
      </c>
      <c r="T19" s="407">
        <v>419</v>
      </c>
      <c r="U19" s="407">
        <v>218</v>
      </c>
      <c r="V19" s="407">
        <v>201</v>
      </c>
      <c r="W19" s="407">
        <v>-656</v>
      </c>
      <c r="X19" s="407">
        <v>-294</v>
      </c>
      <c r="Y19" s="407">
        <v>-362</v>
      </c>
      <c r="Z19" s="407">
        <v>-409</v>
      </c>
      <c r="AA19" s="407">
        <v>-214</v>
      </c>
      <c r="AB19" s="407">
        <v>-195</v>
      </c>
      <c r="AC19" s="407">
        <v>-104</v>
      </c>
      <c r="AD19" s="407">
        <v>-25</v>
      </c>
      <c r="AE19" s="407">
        <v>-79</v>
      </c>
      <c r="AF19" s="408">
        <v>-0.37445092532584434</v>
      </c>
      <c r="AG19" s="407">
        <v>-289</v>
      </c>
      <c r="AH19" s="407">
        <v>-146</v>
      </c>
      <c r="AI19" s="407">
        <v>-143</v>
      </c>
      <c r="AJ19" s="408">
        <v>-1.040541513645856</v>
      </c>
    </row>
    <row r="20" spans="1:36">
      <c r="B20" s="404"/>
      <c r="C20" s="405">
        <v>19</v>
      </c>
      <c r="D20" s="404">
        <v>2007</v>
      </c>
      <c r="E20" s="406">
        <v>27043</v>
      </c>
      <c r="F20" s="406"/>
      <c r="G20" s="407">
        <v>209</v>
      </c>
      <c r="H20" s="407">
        <v>118</v>
      </c>
      <c r="I20" s="407">
        <v>91</v>
      </c>
      <c r="J20" s="407">
        <v>-405</v>
      </c>
      <c r="K20" s="407">
        <v>-219</v>
      </c>
      <c r="L20" s="407">
        <v>-186</v>
      </c>
      <c r="M20" s="407">
        <v>-196</v>
      </c>
      <c r="N20" s="407">
        <v>-101</v>
      </c>
      <c r="O20" s="407">
        <v>-95</v>
      </c>
      <c r="P20" s="408">
        <v>-0.71311624522466799</v>
      </c>
      <c r="Q20" s="407">
        <v>495</v>
      </c>
      <c r="R20" s="407">
        <v>244</v>
      </c>
      <c r="S20" s="407">
        <v>251</v>
      </c>
      <c r="T20" s="407">
        <v>330</v>
      </c>
      <c r="U20" s="407">
        <v>162</v>
      </c>
      <c r="V20" s="407">
        <v>168</v>
      </c>
      <c r="W20" s="407">
        <v>-671</v>
      </c>
      <c r="X20" s="407">
        <v>-327</v>
      </c>
      <c r="Y20" s="407">
        <v>-344</v>
      </c>
      <c r="Z20" s="407">
        <v>-400</v>
      </c>
      <c r="AA20" s="407">
        <v>-206</v>
      </c>
      <c r="AB20" s="407">
        <v>-194</v>
      </c>
      <c r="AC20" s="407">
        <v>-246</v>
      </c>
      <c r="AD20" s="407">
        <v>-127</v>
      </c>
      <c r="AE20" s="407">
        <v>-119</v>
      </c>
      <c r="AF20" s="408">
        <v>-0.89503365472075669</v>
      </c>
      <c r="AG20" s="407">
        <v>-442</v>
      </c>
      <c r="AH20" s="407">
        <v>-228</v>
      </c>
      <c r="AI20" s="407">
        <v>-214</v>
      </c>
      <c r="AJ20" s="408">
        <v>-1.6081498999454249</v>
      </c>
    </row>
    <row r="21" spans="1:36">
      <c r="B21" s="404"/>
      <c r="C21" s="405">
        <v>20</v>
      </c>
      <c r="D21" s="404">
        <v>2008</v>
      </c>
      <c r="E21" s="406">
        <v>26481</v>
      </c>
      <c r="F21" s="406"/>
      <c r="G21" s="407">
        <v>147</v>
      </c>
      <c r="H21" s="407">
        <v>71</v>
      </c>
      <c r="I21" s="407">
        <v>76</v>
      </c>
      <c r="J21" s="407">
        <v>-448</v>
      </c>
      <c r="K21" s="407">
        <v>-234</v>
      </c>
      <c r="L21" s="407">
        <v>-214</v>
      </c>
      <c r="M21" s="407">
        <v>-301</v>
      </c>
      <c r="N21" s="407">
        <v>-163</v>
      </c>
      <c r="O21" s="407">
        <v>-138</v>
      </c>
      <c r="P21" s="408">
        <v>-1.11304219206449</v>
      </c>
      <c r="Q21" s="407">
        <v>442</v>
      </c>
      <c r="R21" s="407">
        <v>212</v>
      </c>
      <c r="S21" s="407">
        <v>230</v>
      </c>
      <c r="T21" s="407">
        <v>347</v>
      </c>
      <c r="U21" s="407">
        <v>184</v>
      </c>
      <c r="V21" s="407">
        <v>163</v>
      </c>
      <c r="W21" s="407">
        <v>-685</v>
      </c>
      <c r="X21" s="407">
        <v>-354</v>
      </c>
      <c r="Y21" s="407">
        <v>-331</v>
      </c>
      <c r="Z21" s="407">
        <v>-365</v>
      </c>
      <c r="AA21" s="407">
        <v>-185</v>
      </c>
      <c r="AB21" s="407">
        <v>-180</v>
      </c>
      <c r="AC21" s="407">
        <v>-261</v>
      </c>
      <c r="AD21" s="407">
        <v>-143</v>
      </c>
      <c r="AE21" s="407">
        <v>-118</v>
      </c>
      <c r="AF21" s="408">
        <v>-0.9651296084014348</v>
      </c>
      <c r="AG21" s="407">
        <v>-562</v>
      </c>
      <c r="AH21" s="407">
        <v>-306</v>
      </c>
      <c r="AI21" s="407">
        <v>-256</v>
      </c>
      <c r="AJ21" s="408">
        <v>-2.0781718004659244</v>
      </c>
    </row>
    <row r="22" spans="1:36">
      <c r="B22" s="404"/>
      <c r="C22" s="405">
        <v>21</v>
      </c>
      <c r="D22" s="404">
        <v>2009</v>
      </c>
      <c r="E22" s="406">
        <v>26054</v>
      </c>
      <c r="F22" s="406"/>
      <c r="G22" s="407">
        <v>158</v>
      </c>
      <c r="H22" s="407">
        <v>83</v>
      </c>
      <c r="I22" s="407">
        <v>75</v>
      </c>
      <c r="J22" s="407">
        <v>-425</v>
      </c>
      <c r="K22" s="407">
        <v>-195</v>
      </c>
      <c r="L22" s="407">
        <v>-230</v>
      </c>
      <c r="M22" s="407">
        <v>-267</v>
      </c>
      <c r="N22" s="407">
        <v>-112</v>
      </c>
      <c r="O22" s="407">
        <v>-155</v>
      </c>
      <c r="P22" s="408">
        <v>-1.0082700804350289</v>
      </c>
      <c r="Q22" s="407">
        <v>451</v>
      </c>
      <c r="R22" s="407">
        <v>208</v>
      </c>
      <c r="S22" s="407">
        <v>243</v>
      </c>
      <c r="T22" s="407">
        <v>342</v>
      </c>
      <c r="U22" s="407">
        <v>169</v>
      </c>
      <c r="V22" s="407">
        <v>173</v>
      </c>
      <c r="W22" s="407">
        <v>-576</v>
      </c>
      <c r="X22" s="407">
        <v>-286</v>
      </c>
      <c r="Y22" s="407">
        <v>-290</v>
      </c>
      <c r="Z22" s="407">
        <v>-377</v>
      </c>
      <c r="AA22" s="407">
        <v>-189</v>
      </c>
      <c r="AB22" s="407">
        <v>-188</v>
      </c>
      <c r="AC22" s="407">
        <v>-160</v>
      </c>
      <c r="AD22" s="407">
        <v>-98</v>
      </c>
      <c r="AE22" s="407">
        <v>-62</v>
      </c>
      <c r="AF22" s="408">
        <v>-0.60420678977380016</v>
      </c>
      <c r="AG22" s="407">
        <v>-427</v>
      </c>
      <c r="AH22" s="407">
        <v>-210</v>
      </c>
      <c r="AI22" s="407">
        <v>-217</v>
      </c>
      <c r="AJ22" s="408">
        <v>-1.6124768702088292</v>
      </c>
    </row>
    <row r="23" spans="1:36">
      <c r="B23" s="404"/>
      <c r="C23" s="405">
        <v>22</v>
      </c>
      <c r="D23" s="404">
        <v>2010</v>
      </c>
      <c r="E23" s="406"/>
      <c r="F23" s="406">
        <v>25697</v>
      </c>
      <c r="G23" s="407">
        <v>176</v>
      </c>
      <c r="H23" s="407">
        <v>83</v>
      </c>
      <c r="I23" s="407">
        <v>93</v>
      </c>
      <c r="J23" s="407">
        <v>-447</v>
      </c>
      <c r="K23" s="407">
        <v>-224</v>
      </c>
      <c r="L23" s="407">
        <v>-223</v>
      </c>
      <c r="M23" s="407">
        <v>-271</v>
      </c>
      <c r="N23" s="407">
        <v>-141</v>
      </c>
      <c r="O23" s="407">
        <v>-130</v>
      </c>
      <c r="P23" s="408">
        <v>-1.0401473861978967</v>
      </c>
      <c r="Q23" s="407">
        <v>460</v>
      </c>
      <c r="R23" s="407">
        <v>248</v>
      </c>
      <c r="S23" s="407">
        <v>212</v>
      </c>
      <c r="T23" s="407">
        <v>371</v>
      </c>
      <c r="U23" s="407">
        <v>185</v>
      </c>
      <c r="V23" s="407">
        <v>186</v>
      </c>
      <c r="W23" s="407">
        <v>-522</v>
      </c>
      <c r="X23" s="407">
        <v>-270</v>
      </c>
      <c r="Y23" s="407">
        <v>-252</v>
      </c>
      <c r="Z23" s="407">
        <v>-469</v>
      </c>
      <c r="AA23" s="407">
        <v>-221</v>
      </c>
      <c r="AB23" s="407">
        <v>-248</v>
      </c>
      <c r="AC23" s="407">
        <v>-160</v>
      </c>
      <c r="AD23" s="407">
        <v>-58</v>
      </c>
      <c r="AE23" s="407">
        <v>-102</v>
      </c>
      <c r="AF23" s="408">
        <v>-0.61410915790281717</v>
      </c>
      <c r="AG23" s="407">
        <v>-431</v>
      </c>
      <c r="AH23" s="407">
        <v>-199</v>
      </c>
      <c r="AI23" s="407">
        <v>-232</v>
      </c>
      <c r="AJ23" s="408">
        <v>-1.654256544100714</v>
      </c>
    </row>
    <row r="24" spans="1:36">
      <c r="B24" s="404"/>
      <c r="C24" s="405">
        <v>23</v>
      </c>
      <c r="D24" s="409">
        <v>2011</v>
      </c>
      <c r="E24" s="410">
        <v>25356</v>
      </c>
      <c r="F24" s="410"/>
      <c r="G24" s="407">
        <v>162</v>
      </c>
      <c r="H24" s="407">
        <v>71</v>
      </c>
      <c r="I24" s="407">
        <v>91</v>
      </c>
      <c r="J24" s="407">
        <v>-415</v>
      </c>
      <c r="K24" s="407">
        <v>-197</v>
      </c>
      <c r="L24" s="407">
        <v>-218</v>
      </c>
      <c r="M24" s="407">
        <v>-253</v>
      </c>
      <c r="N24" s="407">
        <v>-126</v>
      </c>
      <c r="O24" s="407">
        <v>-127</v>
      </c>
      <c r="P24" s="408">
        <v>-0.98</v>
      </c>
      <c r="Q24" s="407">
        <v>442</v>
      </c>
      <c r="R24" s="407">
        <v>227</v>
      </c>
      <c r="S24" s="407">
        <v>215</v>
      </c>
      <c r="T24" s="407">
        <v>303</v>
      </c>
      <c r="U24" s="407">
        <v>147</v>
      </c>
      <c r="V24" s="407">
        <v>156</v>
      </c>
      <c r="W24" s="407">
        <v>-466</v>
      </c>
      <c r="X24" s="407">
        <v>-224</v>
      </c>
      <c r="Y24" s="407">
        <v>-242</v>
      </c>
      <c r="Z24" s="407">
        <v>-367</v>
      </c>
      <c r="AA24" s="407">
        <v>-179</v>
      </c>
      <c r="AB24" s="407">
        <v>-188</v>
      </c>
      <c r="AC24" s="407">
        <v>-88</v>
      </c>
      <c r="AD24" s="407">
        <v>-29</v>
      </c>
      <c r="AE24" s="407">
        <v>-59</v>
      </c>
      <c r="AF24" s="408">
        <v>-0.34</v>
      </c>
      <c r="AG24" s="407">
        <v>-341</v>
      </c>
      <c r="AH24" s="407">
        <v>-155</v>
      </c>
      <c r="AI24" s="407">
        <v>-186</v>
      </c>
      <c r="AJ24" s="408">
        <v>-1.33</v>
      </c>
    </row>
    <row r="25" spans="1:36">
      <c r="B25" s="404"/>
      <c r="C25" s="405">
        <v>24</v>
      </c>
      <c r="D25" s="409">
        <v>2012</v>
      </c>
      <c r="E25" s="410">
        <v>25065</v>
      </c>
      <c r="F25" s="410"/>
      <c r="G25" s="407">
        <v>162</v>
      </c>
      <c r="H25" s="407">
        <v>78</v>
      </c>
      <c r="I25" s="407">
        <v>84</v>
      </c>
      <c r="J25" s="407">
        <v>-446</v>
      </c>
      <c r="K25" s="407">
        <v>-218</v>
      </c>
      <c r="L25" s="407">
        <v>-228</v>
      </c>
      <c r="M25" s="407">
        <v>-284</v>
      </c>
      <c r="N25" s="407">
        <v>-140</v>
      </c>
      <c r="O25" s="407">
        <v>-144</v>
      </c>
      <c r="P25" s="408">
        <v>-1.1200000000000001</v>
      </c>
      <c r="Q25" s="407">
        <v>465</v>
      </c>
      <c r="R25" s="407">
        <v>228</v>
      </c>
      <c r="S25" s="407">
        <v>237</v>
      </c>
      <c r="T25" s="407">
        <v>328</v>
      </c>
      <c r="U25" s="407">
        <v>157</v>
      </c>
      <c r="V25" s="407">
        <v>171</v>
      </c>
      <c r="W25" s="407">
        <v>-455</v>
      </c>
      <c r="X25" s="407">
        <v>-210</v>
      </c>
      <c r="Y25" s="407">
        <v>-245</v>
      </c>
      <c r="Z25" s="407">
        <v>-345</v>
      </c>
      <c r="AA25" s="407">
        <v>-183</v>
      </c>
      <c r="AB25" s="407">
        <v>-162</v>
      </c>
      <c r="AC25" s="407">
        <v>-7</v>
      </c>
      <c r="AD25" s="407">
        <v>-8</v>
      </c>
      <c r="AE25" s="407">
        <v>1</v>
      </c>
      <c r="AF25" s="408">
        <v>-0.03</v>
      </c>
      <c r="AG25" s="407">
        <v>-291</v>
      </c>
      <c r="AH25" s="407">
        <v>-148</v>
      </c>
      <c r="AI25" s="407">
        <v>-143</v>
      </c>
      <c r="AJ25" s="408">
        <v>-1.1499999999999999</v>
      </c>
    </row>
    <row r="26" spans="1:36">
      <c r="B26" s="404"/>
      <c r="C26" s="405">
        <v>25</v>
      </c>
      <c r="D26" s="404">
        <v>2013</v>
      </c>
      <c r="E26" s="406">
        <v>24690</v>
      </c>
      <c r="F26" s="406"/>
      <c r="G26" s="407">
        <v>161</v>
      </c>
      <c r="H26" s="407">
        <v>88</v>
      </c>
      <c r="I26" s="407">
        <v>73</v>
      </c>
      <c r="J26" s="407">
        <v>-402</v>
      </c>
      <c r="K26" s="407">
        <v>-196</v>
      </c>
      <c r="L26" s="407">
        <v>-206</v>
      </c>
      <c r="M26" s="407">
        <v>-241</v>
      </c>
      <c r="N26" s="407">
        <v>-108</v>
      </c>
      <c r="O26" s="407">
        <v>-133</v>
      </c>
      <c r="P26" s="408">
        <v>-0.96</v>
      </c>
      <c r="Q26" s="407">
        <v>415</v>
      </c>
      <c r="R26" s="407">
        <v>208</v>
      </c>
      <c r="S26" s="407">
        <v>207</v>
      </c>
      <c r="T26" s="407">
        <v>294</v>
      </c>
      <c r="U26" s="407">
        <v>138</v>
      </c>
      <c r="V26" s="407">
        <v>156</v>
      </c>
      <c r="W26" s="407">
        <v>-519</v>
      </c>
      <c r="X26" s="407">
        <v>-244</v>
      </c>
      <c r="Y26" s="407">
        <v>-275</v>
      </c>
      <c r="Z26" s="407">
        <v>-324</v>
      </c>
      <c r="AA26" s="407">
        <v>-151</v>
      </c>
      <c r="AB26" s="407">
        <v>-173</v>
      </c>
      <c r="AC26" s="407">
        <v>-134</v>
      </c>
      <c r="AD26" s="407">
        <v>-49</v>
      </c>
      <c r="AE26" s="407">
        <v>-85</v>
      </c>
      <c r="AF26" s="408">
        <v>-0.53</v>
      </c>
      <c r="AG26" s="407">
        <v>-375</v>
      </c>
      <c r="AH26" s="407">
        <v>-157</v>
      </c>
      <c r="AI26" s="407">
        <v>-218</v>
      </c>
      <c r="AJ26" s="408">
        <v>-1.5</v>
      </c>
    </row>
    <row r="27" spans="1:36">
      <c r="B27" s="404"/>
      <c r="C27" s="405">
        <v>26</v>
      </c>
      <c r="D27" s="404">
        <v>2014</v>
      </c>
      <c r="E27" s="406">
        <v>24398</v>
      </c>
      <c r="F27" s="406"/>
      <c r="G27" s="407">
        <v>191</v>
      </c>
      <c r="H27" s="407">
        <v>98</v>
      </c>
      <c r="I27" s="407">
        <v>93</v>
      </c>
      <c r="J27" s="411">
        <v>-400</v>
      </c>
      <c r="K27" s="412">
        <v>-189</v>
      </c>
      <c r="L27" s="411">
        <v>-211</v>
      </c>
      <c r="M27" s="407">
        <v>-209</v>
      </c>
      <c r="N27" s="407">
        <v>-91</v>
      </c>
      <c r="O27" s="407">
        <v>-118</v>
      </c>
      <c r="P27" s="408">
        <v>-0.85</v>
      </c>
      <c r="Q27" s="407">
        <v>413</v>
      </c>
      <c r="R27" s="407">
        <v>206</v>
      </c>
      <c r="S27" s="407">
        <v>207</v>
      </c>
      <c r="T27" s="407">
        <v>343</v>
      </c>
      <c r="U27" s="407">
        <v>162</v>
      </c>
      <c r="V27" s="407">
        <v>181</v>
      </c>
      <c r="W27" s="412">
        <v>-461</v>
      </c>
      <c r="X27" s="412">
        <v>-207</v>
      </c>
      <c r="Y27" s="412">
        <v>-254</v>
      </c>
      <c r="Z27" s="412">
        <v>-378</v>
      </c>
      <c r="AA27" s="412">
        <v>-197</v>
      </c>
      <c r="AB27" s="412">
        <v>-181</v>
      </c>
      <c r="AC27" s="407">
        <v>-83</v>
      </c>
      <c r="AD27" s="413">
        <v>-36</v>
      </c>
      <c r="AE27" s="407">
        <v>-47</v>
      </c>
      <c r="AF27" s="414">
        <v>-0.34</v>
      </c>
      <c r="AG27" s="407">
        <v>-292</v>
      </c>
      <c r="AH27" s="407">
        <v>-127</v>
      </c>
      <c r="AI27" s="407">
        <v>-165</v>
      </c>
      <c r="AJ27" s="408">
        <v>-1.18</v>
      </c>
    </row>
    <row r="28" spans="1:36">
      <c r="A28" s="415"/>
      <c r="C28" s="405">
        <v>27</v>
      </c>
      <c r="D28" s="409">
        <v>2015</v>
      </c>
      <c r="E28" s="410"/>
      <c r="F28" s="410">
        <v>24468</v>
      </c>
      <c r="G28" s="416">
        <v>166</v>
      </c>
      <c r="H28" s="416">
        <v>83</v>
      </c>
      <c r="I28" s="416">
        <v>83</v>
      </c>
      <c r="J28" s="412">
        <v>-405</v>
      </c>
      <c r="K28" s="412">
        <v>-181</v>
      </c>
      <c r="L28" s="412">
        <v>-224</v>
      </c>
      <c r="M28" s="412">
        <v>-92</v>
      </c>
      <c r="N28" s="412">
        <v>-27</v>
      </c>
      <c r="O28" s="412">
        <v>-65</v>
      </c>
      <c r="P28" s="408">
        <v>-0.38</v>
      </c>
      <c r="Q28" s="416">
        <v>362</v>
      </c>
      <c r="R28" s="416">
        <v>162</v>
      </c>
      <c r="S28" s="416">
        <v>200</v>
      </c>
      <c r="T28" s="416">
        <v>335</v>
      </c>
      <c r="U28" s="416">
        <v>177</v>
      </c>
      <c r="V28" s="416">
        <v>158</v>
      </c>
      <c r="W28" s="412">
        <v>-466</v>
      </c>
      <c r="X28" s="412">
        <v>-200</v>
      </c>
      <c r="Y28" s="412">
        <v>-266</v>
      </c>
      <c r="Z28" s="412">
        <v>-323</v>
      </c>
      <c r="AA28" s="412">
        <v>-166</v>
      </c>
      <c r="AB28" s="412">
        <v>-157</v>
      </c>
      <c r="AC28" s="412">
        <v>-239</v>
      </c>
      <c r="AD28" s="412">
        <v>-98</v>
      </c>
      <c r="AE28" s="412">
        <v>-141</v>
      </c>
      <c r="AF28" s="408">
        <v>-0.98</v>
      </c>
      <c r="AG28" s="412">
        <v>-331</v>
      </c>
      <c r="AH28" s="412">
        <v>-125</v>
      </c>
      <c r="AI28" s="412">
        <v>-206</v>
      </c>
      <c r="AJ28" s="408">
        <v>-1.36</v>
      </c>
    </row>
    <row r="29" spans="1:36">
      <c r="A29" s="415"/>
      <c r="C29" s="405">
        <v>28</v>
      </c>
      <c r="D29" s="409">
        <v>2016</v>
      </c>
      <c r="E29" s="410">
        <v>24121</v>
      </c>
      <c r="F29" s="410"/>
      <c r="G29" s="416">
        <v>157</v>
      </c>
      <c r="H29" s="416">
        <v>78</v>
      </c>
      <c r="I29" s="416">
        <v>79</v>
      </c>
      <c r="J29" s="412">
        <v>-420</v>
      </c>
      <c r="K29" s="412">
        <v>-211</v>
      </c>
      <c r="L29" s="412">
        <v>-209</v>
      </c>
      <c r="M29" s="412">
        <v>-263</v>
      </c>
      <c r="N29" s="412">
        <v>-133</v>
      </c>
      <c r="O29" s="412">
        <v>-130</v>
      </c>
      <c r="P29" s="408">
        <v>-1.07</v>
      </c>
      <c r="Q29" s="416">
        <v>409</v>
      </c>
      <c r="R29" s="416">
        <v>191</v>
      </c>
      <c r="S29" s="416">
        <v>218</v>
      </c>
      <c r="T29" s="416">
        <v>302</v>
      </c>
      <c r="U29" s="416">
        <v>171</v>
      </c>
      <c r="V29" s="416">
        <v>131</v>
      </c>
      <c r="W29" s="412">
        <v>-454</v>
      </c>
      <c r="X29" s="412">
        <v>-210</v>
      </c>
      <c r="Y29" s="412">
        <v>-244</v>
      </c>
      <c r="Z29" s="412">
        <v>-341</v>
      </c>
      <c r="AA29" s="412">
        <v>-171</v>
      </c>
      <c r="AB29" s="412">
        <v>-170</v>
      </c>
      <c r="AC29" s="412">
        <v>-84</v>
      </c>
      <c r="AD29" s="412">
        <v>-19</v>
      </c>
      <c r="AE29" s="412">
        <v>-65</v>
      </c>
      <c r="AF29" s="408">
        <v>-0.34</v>
      </c>
      <c r="AG29" s="412">
        <v>-347</v>
      </c>
      <c r="AH29" s="412">
        <v>-152</v>
      </c>
      <c r="AI29" s="412">
        <v>-195</v>
      </c>
      <c r="AJ29" s="408">
        <v>-1.42</v>
      </c>
    </row>
    <row r="30" spans="1:36">
      <c r="A30" s="415"/>
      <c r="C30" s="405">
        <v>29</v>
      </c>
      <c r="D30" s="409">
        <v>2017</v>
      </c>
      <c r="E30" s="410">
        <v>23830</v>
      </c>
      <c r="F30" s="410"/>
      <c r="G30" s="416">
        <v>164</v>
      </c>
      <c r="H30" s="416">
        <v>72</v>
      </c>
      <c r="I30" s="416">
        <v>92</v>
      </c>
      <c r="J30" s="412">
        <v>-394</v>
      </c>
      <c r="K30" s="412">
        <v>-182</v>
      </c>
      <c r="L30" s="412">
        <v>-212</v>
      </c>
      <c r="M30" s="412">
        <v>-230</v>
      </c>
      <c r="N30" s="412">
        <v>-110</v>
      </c>
      <c r="O30" s="412">
        <v>-120</v>
      </c>
      <c r="P30" s="408">
        <v>-0.95</v>
      </c>
      <c r="Q30" s="416">
        <v>381</v>
      </c>
      <c r="R30" s="416">
        <v>216</v>
      </c>
      <c r="S30" s="416">
        <v>165</v>
      </c>
      <c r="T30" s="416">
        <v>306</v>
      </c>
      <c r="U30" s="416">
        <v>155</v>
      </c>
      <c r="V30" s="416">
        <v>151</v>
      </c>
      <c r="W30" s="412">
        <v>-399</v>
      </c>
      <c r="X30" s="412">
        <v>-189</v>
      </c>
      <c r="Y30" s="412">
        <v>-210</v>
      </c>
      <c r="Z30" s="412">
        <v>-349</v>
      </c>
      <c r="AA30" s="412">
        <v>-187</v>
      </c>
      <c r="AB30" s="412">
        <v>-162</v>
      </c>
      <c r="AC30" s="412">
        <v>-61</v>
      </c>
      <c r="AD30" s="412">
        <v>-5</v>
      </c>
      <c r="AE30" s="412">
        <v>-56</v>
      </c>
      <c r="AF30" s="408">
        <v>-0.25</v>
      </c>
      <c r="AG30" s="412">
        <v>-291</v>
      </c>
      <c r="AH30" s="412">
        <v>-115</v>
      </c>
      <c r="AI30" s="412">
        <v>-176</v>
      </c>
      <c r="AJ30" s="408">
        <v>-1.21</v>
      </c>
    </row>
    <row r="31" spans="1:36">
      <c r="A31" s="415"/>
      <c r="C31" s="405">
        <v>30</v>
      </c>
      <c r="D31" s="409">
        <v>2018</v>
      </c>
      <c r="E31" s="410">
        <v>23582</v>
      </c>
      <c r="F31" s="410"/>
      <c r="G31" s="416">
        <v>132</v>
      </c>
      <c r="H31" s="416">
        <v>71</v>
      </c>
      <c r="I31" s="416">
        <v>61</v>
      </c>
      <c r="J31" s="417">
        <v>-408</v>
      </c>
      <c r="K31" s="412">
        <v>-193</v>
      </c>
      <c r="L31" s="412">
        <v>-215</v>
      </c>
      <c r="M31" s="412">
        <v>-276</v>
      </c>
      <c r="N31" s="412">
        <v>-122</v>
      </c>
      <c r="O31" s="412">
        <v>-154</v>
      </c>
      <c r="P31" s="408">
        <v>-1.1599999999999999</v>
      </c>
      <c r="Q31" s="416">
        <v>418</v>
      </c>
      <c r="R31" s="416">
        <v>214</v>
      </c>
      <c r="S31" s="416">
        <v>204</v>
      </c>
      <c r="T31" s="416">
        <v>301</v>
      </c>
      <c r="U31" s="416">
        <v>155</v>
      </c>
      <c r="V31" s="416">
        <v>146</v>
      </c>
      <c r="W31" s="412">
        <v>-364</v>
      </c>
      <c r="X31" s="412">
        <v>-180</v>
      </c>
      <c r="Y31" s="412">
        <v>-184</v>
      </c>
      <c r="Z31" s="412">
        <v>-327</v>
      </c>
      <c r="AA31" s="412">
        <v>-164</v>
      </c>
      <c r="AB31" s="412">
        <v>-163</v>
      </c>
      <c r="AC31" s="412">
        <v>28</v>
      </c>
      <c r="AD31" s="412">
        <v>25</v>
      </c>
      <c r="AE31" s="412">
        <v>3</v>
      </c>
      <c r="AF31" s="408">
        <v>0.12</v>
      </c>
      <c r="AG31" s="412">
        <v>-248</v>
      </c>
      <c r="AH31" s="412">
        <v>-97</v>
      </c>
      <c r="AI31" s="412">
        <v>-151</v>
      </c>
      <c r="AJ31" s="408">
        <v>-1.04</v>
      </c>
    </row>
    <row r="32" spans="1:36">
      <c r="A32" s="415"/>
      <c r="B32" s="392" t="s">
        <v>825</v>
      </c>
      <c r="C32" s="405">
        <v>1</v>
      </c>
      <c r="D32" s="409">
        <v>2019</v>
      </c>
      <c r="E32" s="410">
        <v>23372</v>
      </c>
      <c r="F32" s="410"/>
      <c r="G32" s="416">
        <v>136</v>
      </c>
      <c r="H32" s="416">
        <v>68</v>
      </c>
      <c r="I32" s="416">
        <v>68</v>
      </c>
      <c r="J32" s="417">
        <v>-404</v>
      </c>
      <c r="K32" s="412">
        <v>-182</v>
      </c>
      <c r="L32" s="412">
        <v>-222</v>
      </c>
      <c r="M32" s="412">
        <v>-268</v>
      </c>
      <c r="N32" s="412">
        <v>-114</v>
      </c>
      <c r="O32" s="412">
        <v>-154</v>
      </c>
      <c r="P32" s="408">
        <v>-1.1399999999999999</v>
      </c>
      <c r="Q32" s="416">
        <v>452</v>
      </c>
      <c r="R32" s="416">
        <v>256</v>
      </c>
      <c r="S32" s="416">
        <v>196</v>
      </c>
      <c r="T32" s="416">
        <v>317</v>
      </c>
      <c r="U32" s="416">
        <v>160</v>
      </c>
      <c r="V32" s="416">
        <v>157</v>
      </c>
      <c r="W32" s="412">
        <v>-402</v>
      </c>
      <c r="X32" s="412">
        <v>-186</v>
      </c>
      <c r="Y32" s="412">
        <v>-216</v>
      </c>
      <c r="Z32" s="412">
        <v>-309</v>
      </c>
      <c r="AA32" s="412">
        <v>-165</v>
      </c>
      <c r="AB32" s="412">
        <v>-144</v>
      </c>
      <c r="AC32" s="412">
        <v>58</v>
      </c>
      <c r="AD32" s="412">
        <v>65</v>
      </c>
      <c r="AE32" s="412">
        <v>-7</v>
      </c>
      <c r="AF32" s="408">
        <v>0.25</v>
      </c>
      <c r="AG32" s="412">
        <v>-210</v>
      </c>
      <c r="AH32" s="412">
        <v>-49</v>
      </c>
      <c r="AI32" s="412">
        <v>-161</v>
      </c>
      <c r="AJ32" s="408">
        <v>-0.89</v>
      </c>
    </row>
    <row r="33" spans="1:36">
      <c r="A33" s="415"/>
      <c r="B33" s="418"/>
      <c r="C33" s="405">
        <v>2</v>
      </c>
      <c r="D33" s="409">
        <v>2020</v>
      </c>
      <c r="E33" s="410"/>
      <c r="F33" s="410">
        <v>22959</v>
      </c>
      <c r="G33" s="416">
        <v>112</v>
      </c>
      <c r="H33" s="416">
        <v>55</v>
      </c>
      <c r="I33" s="416">
        <v>57</v>
      </c>
      <c r="J33" s="419">
        <v>-420</v>
      </c>
      <c r="K33" s="412">
        <v>-189</v>
      </c>
      <c r="L33" s="412">
        <v>-231</v>
      </c>
      <c r="M33" s="420">
        <v>-308</v>
      </c>
      <c r="N33" s="420">
        <v>-134</v>
      </c>
      <c r="O33" s="420">
        <v>-174</v>
      </c>
      <c r="P33" s="421">
        <v>-1.32</v>
      </c>
      <c r="Q33" s="420">
        <v>407</v>
      </c>
      <c r="R33" s="420">
        <v>222</v>
      </c>
      <c r="S33" s="422">
        <v>185</v>
      </c>
      <c r="T33" s="422">
        <v>296</v>
      </c>
      <c r="U33" s="420">
        <v>158</v>
      </c>
      <c r="V33" s="423">
        <v>138</v>
      </c>
      <c r="W33" s="420">
        <v>-417</v>
      </c>
      <c r="X33" s="420">
        <v>-213</v>
      </c>
      <c r="Y33" s="420">
        <v>-204</v>
      </c>
      <c r="Z33" s="423">
        <v>-307</v>
      </c>
      <c r="AA33" s="420">
        <v>-175</v>
      </c>
      <c r="AB33" s="420">
        <v>-132</v>
      </c>
      <c r="AC33" s="420" t="s">
        <v>85</v>
      </c>
      <c r="AD33" s="420">
        <f>R33+U33+X33+AA33</f>
        <v>-8</v>
      </c>
      <c r="AE33" s="420" t="s">
        <v>84</v>
      </c>
      <c r="AF33" s="420" t="s">
        <v>83</v>
      </c>
      <c r="AG33" s="420">
        <v>-329</v>
      </c>
      <c r="AH33" s="420">
        <v>-142</v>
      </c>
      <c r="AI33" s="420">
        <v>-187</v>
      </c>
      <c r="AJ33" s="421">
        <v>-1.41</v>
      </c>
    </row>
    <row r="34" spans="1:36">
      <c r="A34" s="415"/>
      <c r="B34" s="418"/>
      <c r="C34" s="405">
        <v>3</v>
      </c>
      <c r="D34" s="409">
        <v>2021</v>
      </c>
      <c r="E34" s="410">
        <v>22471</v>
      </c>
      <c r="F34" s="410"/>
      <c r="G34" s="416">
        <v>113</v>
      </c>
      <c r="H34" s="416">
        <v>57</v>
      </c>
      <c r="I34" s="416">
        <v>56</v>
      </c>
      <c r="J34" s="419">
        <v>-415</v>
      </c>
      <c r="K34" s="412">
        <v>-200</v>
      </c>
      <c r="L34" s="412">
        <v>-215</v>
      </c>
      <c r="M34" s="420">
        <v>-302</v>
      </c>
      <c r="N34" s="420">
        <v>-143</v>
      </c>
      <c r="O34" s="420">
        <v>-159</v>
      </c>
      <c r="P34" s="421">
        <v>-1.32</v>
      </c>
      <c r="Q34" s="420">
        <v>371</v>
      </c>
      <c r="R34" s="420">
        <v>204</v>
      </c>
      <c r="S34" s="422">
        <v>167</v>
      </c>
      <c r="T34" s="422">
        <v>260</v>
      </c>
      <c r="U34" s="420">
        <v>133</v>
      </c>
      <c r="V34" s="423">
        <v>127</v>
      </c>
      <c r="W34" s="420">
        <v>-496</v>
      </c>
      <c r="X34" s="420">
        <v>-249</v>
      </c>
      <c r="Y34" s="420">
        <v>-247</v>
      </c>
      <c r="Z34" s="423">
        <v>-321</v>
      </c>
      <c r="AA34" s="420">
        <v>-168</v>
      </c>
      <c r="AB34" s="420">
        <v>-153</v>
      </c>
      <c r="AC34" s="420">
        <v>-186</v>
      </c>
      <c r="AD34" s="420">
        <v>-80</v>
      </c>
      <c r="AE34" s="420">
        <v>-106</v>
      </c>
      <c r="AF34" s="421">
        <v>-0.81</v>
      </c>
      <c r="AG34" s="420">
        <v>-488</v>
      </c>
      <c r="AH34" s="420">
        <v>-223</v>
      </c>
      <c r="AI34" s="420">
        <v>-265</v>
      </c>
      <c r="AJ34" s="421">
        <v>-2.13</v>
      </c>
    </row>
    <row r="35" spans="1:36">
      <c r="A35" s="415"/>
      <c r="B35" s="418"/>
      <c r="C35" s="405">
        <v>4</v>
      </c>
      <c r="D35" s="409">
        <v>2022</v>
      </c>
      <c r="E35" s="410">
        <v>22067</v>
      </c>
      <c r="F35" s="410"/>
      <c r="G35" s="416">
        <v>112</v>
      </c>
      <c r="H35" s="416">
        <v>50</v>
      </c>
      <c r="I35" s="416">
        <v>62</v>
      </c>
      <c r="J35" s="419">
        <v>-420</v>
      </c>
      <c r="K35" s="412">
        <v>-202</v>
      </c>
      <c r="L35" s="412">
        <v>-218</v>
      </c>
      <c r="M35" s="420">
        <v>-308</v>
      </c>
      <c r="N35" s="420">
        <v>-152</v>
      </c>
      <c r="O35" s="420">
        <v>-156</v>
      </c>
      <c r="P35" s="421">
        <v>-1.37</v>
      </c>
      <c r="Q35" s="420">
        <v>402</v>
      </c>
      <c r="R35" s="420">
        <v>224</v>
      </c>
      <c r="S35" s="422">
        <v>178</v>
      </c>
      <c r="T35" s="422">
        <v>303</v>
      </c>
      <c r="U35" s="420">
        <v>146</v>
      </c>
      <c r="V35" s="423">
        <v>157</v>
      </c>
      <c r="W35" s="420">
        <v>-481</v>
      </c>
      <c r="X35" s="420">
        <v>-268</v>
      </c>
      <c r="Y35" s="420">
        <v>-213</v>
      </c>
      <c r="Z35" s="423">
        <v>-320</v>
      </c>
      <c r="AA35" s="420">
        <v>-163</v>
      </c>
      <c r="AB35" s="420">
        <v>-157</v>
      </c>
      <c r="AC35" s="420">
        <v>-96</v>
      </c>
      <c r="AD35" s="420">
        <v>-61</v>
      </c>
      <c r="AE35" s="420">
        <v>-35</v>
      </c>
      <c r="AF35" s="421">
        <v>-0.43</v>
      </c>
      <c r="AG35" s="420">
        <v>-404</v>
      </c>
      <c r="AH35" s="420">
        <v>-213</v>
      </c>
      <c r="AI35" s="420">
        <v>-191</v>
      </c>
      <c r="AJ35" s="421">
        <v>-1.8</v>
      </c>
    </row>
    <row r="36" spans="1:36">
      <c r="A36" s="415"/>
      <c r="B36" s="418"/>
      <c r="C36" s="405">
        <v>5</v>
      </c>
      <c r="D36" s="409">
        <v>2023</v>
      </c>
      <c r="E36" s="410">
        <v>21658</v>
      </c>
      <c r="F36" s="410"/>
      <c r="G36" s="416">
        <v>104</v>
      </c>
      <c r="H36" s="416">
        <v>52</v>
      </c>
      <c r="I36" s="416">
        <v>52</v>
      </c>
      <c r="J36" s="419">
        <v>-441</v>
      </c>
      <c r="K36" s="412">
        <v>-211</v>
      </c>
      <c r="L36" s="412">
        <v>-230</v>
      </c>
      <c r="M36" s="420">
        <v>-337</v>
      </c>
      <c r="N36" s="420">
        <v>-159</v>
      </c>
      <c r="O36" s="420">
        <v>-178</v>
      </c>
      <c r="P36" s="421">
        <v>-1.53</v>
      </c>
      <c r="Q36" s="420">
        <v>476</v>
      </c>
      <c r="R36" s="420">
        <v>233</v>
      </c>
      <c r="S36" s="422">
        <v>243</v>
      </c>
      <c r="T36" s="422">
        <v>237</v>
      </c>
      <c r="U36" s="420">
        <v>138</v>
      </c>
      <c r="V36" s="423">
        <v>99</v>
      </c>
      <c r="W36" s="420">
        <v>-505</v>
      </c>
      <c r="X36" s="420">
        <v>-252</v>
      </c>
      <c r="Y36" s="420">
        <v>-253</v>
      </c>
      <c r="Z36" s="423">
        <v>-280</v>
      </c>
      <c r="AA36" s="420">
        <v>-147</v>
      </c>
      <c r="AB36" s="420">
        <v>-133</v>
      </c>
      <c r="AC36" s="420">
        <v>-72</v>
      </c>
      <c r="AD36" s="420">
        <v>-28</v>
      </c>
      <c r="AE36" s="420">
        <v>-44</v>
      </c>
      <c r="AF36" s="421">
        <v>-0.33</v>
      </c>
      <c r="AG36" s="420">
        <v>-409</v>
      </c>
      <c r="AH36" s="420">
        <v>-187</v>
      </c>
      <c r="AI36" s="420">
        <v>-222</v>
      </c>
      <c r="AJ36" s="421">
        <v>-1.85</v>
      </c>
    </row>
    <row r="37" spans="1:36">
      <c r="A37" s="415"/>
      <c r="B37" s="418"/>
      <c r="C37" s="405">
        <v>6</v>
      </c>
      <c r="D37" s="409">
        <v>2024</v>
      </c>
      <c r="E37" s="410">
        <v>21131</v>
      </c>
      <c r="F37" s="410"/>
      <c r="G37" s="416">
        <v>88</v>
      </c>
      <c r="H37" s="416">
        <v>52</v>
      </c>
      <c r="I37" s="416">
        <v>36</v>
      </c>
      <c r="J37" s="419">
        <v>-415</v>
      </c>
      <c r="K37" s="412">
        <v>-181</v>
      </c>
      <c r="L37" s="412">
        <v>-234</v>
      </c>
      <c r="M37" s="420">
        <v>-327</v>
      </c>
      <c r="N37" s="420">
        <v>-129</v>
      </c>
      <c r="O37" s="420">
        <v>-198</v>
      </c>
      <c r="P37" s="421">
        <v>-1.51</v>
      </c>
      <c r="Q37" s="420">
        <v>385</v>
      </c>
      <c r="R37" s="420">
        <v>177</v>
      </c>
      <c r="S37" s="422">
        <v>208</v>
      </c>
      <c r="T37" s="422">
        <v>253</v>
      </c>
      <c r="U37" s="420">
        <v>129</v>
      </c>
      <c r="V37" s="423">
        <v>124</v>
      </c>
      <c r="W37" s="420">
        <v>-559</v>
      </c>
      <c r="X37" s="420">
        <v>-281</v>
      </c>
      <c r="Y37" s="420">
        <v>-278</v>
      </c>
      <c r="Z37" s="423">
        <v>-279</v>
      </c>
      <c r="AA37" s="420">
        <v>-151</v>
      </c>
      <c r="AB37" s="420">
        <v>-128</v>
      </c>
      <c r="AC37" s="420">
        <v>-200</v>
      </c>
      <c r="AD37" s="420">
        <v>-126</v>
      </c>
      <c r="AE37" s="420">
        <v>-74</v>
      </c>
      <c r="AF37" s="421">
        <v>-0.92</v>
      </c>
      <c r="AG37" s="420">
        <v>-527</v>
      </c>
      <c r="AH37" s="420">
        <v>-255</v>
      </c>
      <c r="AI37" s="420">
        <v>-272</v>
      </c>
      <c r="AJ37" s="421">
        <v>-2.4300000000000002</v>
      </c>
    </row>
    <row r="38" spans="1:36">
      <c r="A38" s="415"/>
      <c r="B38" s="418"/>
      <c r="C38" s="405">
        <v>7</v>
      </c>
      <c r="D38" s="409">
        <v>2025</v>
      </c>
      <c r="E38" s="410"/>
      <c r="F38" s="410"/>
      <c r="G38" s="416">
        <v>90</v>
      </c>
      <c r="H38" s="416">
        <v>47</v>
      </c>
      <c r="I38" s="416">
        <v>43</v>
      </c>
      <c r="J38" s="419">
        <v>-436</v>
      </c>
      <c r="K38" s="412">
        <v>-186</v>
      </c>
      <c r="L38" s="412">
        <v>-250</v>
      </c>
      <c r="M38" s="420">
        <v>-346</v>
      </c>
      <c r="N38" s="420">
        <v>-139</v>
      </c>
      <c r="O38" s="420">
        <v>-207</v>
      </c>
      <c r="P38" s="421">
        <v>-1.64</v>
      </c>
      <c r="Q38" s="420">
        <v>342</v>
      </c>
      <c r="R38" s="420">
        <v>184</v>
      </c>
      <c r="S38" s="422">
        <v>158</v>
      </c>
      <c r="T38" s="422">
        <v>298</v>
      </c>
      <c r="U38" s="420">
        <v>152</v>
      </c>
      <c r="V38" s="423">
        <v>146</v>
      </c>
      <c r="W38" s="420">
        <v>-454</v>
      </c>
      <c r="X38" s="420">
        <v>-231</v>
      </c>
      <c r="Y38" s="420">
        <v>-223</v>
      </c>
      <c r="Z38" s="423">
        <v>-272</v>
      </c>
      <c r="AA38" s="420">
        <v>-140</v>
      </c>
      <c r="AB38" s="420">
        <v>-132</v>
      </c>
      <c r="AC38" s="420">
        <v>-86</v>
      </c>
      <c r="AD38" s="420">
        <v>-35</v>
      </c>
      <c r="AE38" s="420">
        <v>-51</v>
      </c>
      <c r="AF38" s="421">
        <v>-0.41</v>
      </c>
      <c r="AG38" s="420">
        <v>-432</v>
      </c>
      <c r="AH38" s="420">
        <v>-174</v>
      </c>
      <c r="AI38" s="420">
        <v>-258</v>
      </c>
      <c r="AJ38" s="421">
        <v>-2.04</v>
      </c>
    </row>
    <row r="39" spans="1:36">
      <c r="A39" s="415"/>
      <c r="B39" s="424"/>
      <c r="C39" s="425"/>
      <c r="D39" s="426"/>
      <c r="E39" s="426"/>
      <c r="F39" s="426"/>
      <c r="G39" s="427"/>
      <c r="H39" s="427"/>
      <c r="I39" s="427"/>
      <c r="J39" s="428"/>
      <c r="K39" s="429"/>
      <c r="L39" s="429"/>
      <c r="M39" s="430"/>
      <c r="N39" s="430"/>
      <c r="O39" s="430"/>
      <c r="P39" s="431"/>
      <c r="Q39" s="430"/>
      <c r="R39" s="430"/>
      <c r="S39" s="432"/>
      <c r="T39" s="432"/>
      <c r="U39" s="430"/>
      <c r="V39" s="433"/>
      <c r="W39" s="430"/>
      <c r="X39" s="430"/>
      <c r="Y39" s="430"/>
      <c r="Z39" s="433"/>
      <c r="AA39" s="430"/>
      <c r="AB39" s="430"/>
      <c r="AC39" s="430"/>
      <c r="AD39" s="430"/>
      <c r="AE39" s="430"/>
      <c r="AF39" s="431"/>
      <c r="AG39" s="430"/>
      <c r="AH39" s="430"/>
      <c r="AI39" s="430"/>
      <c r="AJ39" s="431"/>
    </row>
    <row r="41" spans="1:36">
      <c r="C41" s="392" t="s">
        <v>82</v>
      </c>
    </row>
    <row r="42" spans="1:36">
      <c r="C42" s="392" t="s">
        <v>81</v>
      </c>
    </row>
    <row r="43" spans="1:36">
      <c r="C43" s="392" t="s">
        <v>80</v>
      </c>
    </row>
    <row r="44" spans="1:36">
      <c r="C44" s="392" t="s">
        <v>79</v>
      </c>
    </row>
    <row r="45" spans="1:36">
      <c r="C45" s="392" t="s">
        <v>78</v>
      </c>
    </row>
    <row r="46" spans="1:36">
      <c r="C46" s="392" t="s">
        <v>1165</v>
      </c>
    </row>
    <row r="48" spans="1:36">
      <c r="C48" s="392" t="s">
        <v>77</v>
      </c>
    </row>
  </sheetData>
  <mergeCells count="14">
    <mergeCell ref="E3:F3"/>
    <mergeCell ref="F4:F5"/>
    <mergeCell ref="E4:E5"/>
    <mergeCell ref="B3:D5"/>
    <mergeCell ref="G3:P3"/>
    <mergeCell ref="AG3:AJ4"/>
    <mergeCell ref="G4:I4"/>
    <mergeCell ref="J4:L4"/>
    <mergeCell ref="M4:O4"/>
    <mergeCell ref="Q4:S4"/>
    <mergeCell ref="T4:V4"/>
    <mergeCell ref="W4:Y4"/>
    <mergeCell ref="Z4:AB4"/>
    <mergeCell ref="AC4:AF4"/>
  </mergeCells>
  <phoneticPr fontId="9"/>
  <pageMargins left="0.7" right="0.7" top="0.75" bottom="0.75" header="0.3" footer="0.3"/>
  <pageSetup paperSize="8" scale="55" orientation="landscape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72122-8156-4C16-ADB0-CBE9C3056159}">
  <dimension ref="B1:BK109"/>
  <sheetViews>
    <sheetView view="pageBreakPreview" zoomScale="80" zoomScaleNormal="85" zoomScaleSheetLayoutView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/>
    </sheetView>
  </sheetViews>
  <sheetFormatPr defaultRowHeight="18.75"/>
  <cols>
    <col min="2" max="4" width="5.625" customWidth="1"/>
    <col min="5" max="60" width="12.625" customWidth="1"/>
  </cols>
  <sheetData>
    <row r="1" spans="2:60" ht="39.950000000000003" customHeight="1" thickBot="1">
      <c r="B1" s="299" t="s">
        <v>983</v>
      </c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  <c r="Z1" s="299"/>
      <c r="AA1" s="299"/>
      <c r="AB1" s="299"/>
      <c r="AC1" s="299"/>
      <c r="AD1" s="299"/>
      <c r="AE1" s="299"/>
      <c r="AF1" s="299"/>
      <c r="AG1" s="299"/>
      <c r="AH1" s="299"/>
      <c r="AI1" s="299"/>
      <c r="AJ1" s="299"/>
      <c r="AK1" s="299"/>
      <c r="AL1" s="299"/>
      <c r="AM1" s="299"/>
      <c r="AN1" s="299"/>
      <c r="AO1" s="299"/>
      <c r="AP1" s="299"/>
      <c r="AQ1" s="299"/>
      <c r="AR1" s="299"/>
      <c r="AS1" s="299"/>
      <c r="AT1" s="299"/>
      <c r="AU1" s="299"/>
      <c r="AV1" s="299"/>
      <c r="AW1" s="299"/>
      <c r="AX1" s="299"/>
      <c r="AY1" s="299"/>
      <c r="AZ1" s="299"/>
      <c r="BA1" s="299"/>
      <c r="BB1" s="299"/>
      <c r="BC1" s="299"/>
      <c r="BD1" s="299"/>
      <c r="BE1" s="299"/>
      <c r="BF1" s="299"/>
      <c r="BG1" s="299"/>
      <c r="BH1" s="303"/>
    </row>
    <row r="2" spans="2:60" ht="19.5" thickTop="1"/>
    <row r="3" spans="2:60">
      <c r="B3" t="s">
        <v>982</v>
      </c>
    </row>
    <row r="4" spans="2:60" s="379" customFormat="1">
      <c r="B4" s="587" t="s">
        <v>106</v>
      </c>
      <c r="C4" s="587"/>
      <c r="D4" s="587"/>
      <c r="E4" s="587" t="s">
        <v>981</v>
      </c>
      <c r="F4" s="587" t="s">
        <v>980</v>
      </c>
      <c r="G4" s="587"/>
      <c r="H4" s="587"/>
      <c r="I4" s="587"/>
      <c r="J4" s="587"/>
      <c r="K4" s="587"/>
      <c r="L4" s="587"/>
      <c r="M4" s="587"/>
      <c r="N4" s="587"/>
      <c r="O4" s="587"/>
      <c r="P4" s="587"/>
      <c r="Q4" s="587"/>
      <c r="R4" s="587"/>
      <c r="S4" s="587"/>
      <c r="T4" s="587"/>
      <c r="U4" s="587"/>
      <c r="V4" s="587"/>
      <c r="W4" s="587"/>
      <c r="X4" s="587"/>
      <c r="Y4" s="587"/>
      <c r="Z4" s="587"/>
      <c r="AA4" s="587"/>
      <c r="AB4" s="587"/>
      <c r="AC4" s="587"/>
      <c r="AD4" s="587"/>
      <c r="AE4" s="587"/>
      <c r="AF4" s="587" t="s">
        <v>979</v>
      </c>
      <c r="AG4" s="665" t="s">
        <v>978</v>
      </c>
      <c r="AH4" s="666"/>
      <c r="AI4" s="666"/>
      <c r="AJ4" s="666"/>
      <c r="AK4" s="666"/>
      <c r="AL4" s="666"/>
      <c r="AM4" s="666"/>
      <c r="AN4" s="666"/>
      <c r="AO4" s="666"/>
      <c r="AP4" s="666"/>
      <c r="AQ4" s="666"/>
      <c r="AR4" s="666"/>
      <c r="AS4" s="666"/>
      <c r="AT4" s="666"/>
      <c r="AU4" s="665" t="s">
        <v>977</v>
      </c>
      <c r="AV4" s="666"/>
      <c r="AW4" s="666"/>
      <c r="AX4" s="666"/>
      <c r="AY4" s="666"/>
      <c r="AZ4" s="666"/>
      <c r="BA4" s="666"/>
      <c r="BB4" s="666"/>
      <c r="BC4" s="666"/>
      <c r="BD4" s="666"/>
      <c r="BE4" s="666"/>
      <c r="BF4" s="666"/>
      <c r="BG4" s="666"/>
      <c r="BH4" s="667"/>
    </row>
    <row r="5" spans="2:60" s="379" customFormat="1" ht="41.25" customHeight="1">
      <c r="B5" s="587"/>
      <c r="C5" s="587"/>
      <c r="D5" s="587"/>
      <c r="E5" s="587"/>
      <c r="F5" s="349" t="s">
        <v>976</v>
      </c>
      <c r="G5" s="353" t="s">
        <v>975</v>
      </c>
      <c r="H5" s="353" t="s">
        <v>974</v>
      </c>
      <c r="I5" s="353" t="s">
        <v>973</v>
      </c>
      <c r="J5" s="353" t="s">
        <v>972</v>
      </c>
      <c r="K5" s="353" t="s">
        <v>971</v>
      </c>
      <c r="L5" s="353" t="s">
        <v>970</v>
      </c>
      <c r="M5" s="353" t="s">
        <v>969</v>
      </c>
      <c r="N5" s="353" t="s">
        <v>968</v>
      </c>
      <c r="O5" s="353" t="s">
        <v>967</v>
      </c>
      <c r="P5" s="353" t="s">
        <v>966</v>
      </c>
      <c r="Q5" s="353" t="s">
        <v>965</v>
      </c>
      <c r="R5" s="353" t="s">
        <v>964</v>
      </c>
      <c r="S5" s="353" t="s">
        <v>963</v>
      </c>
      <c r="T5" s="353" t="s">
        <v>962</v>
      </c>
      <c r="U5" s="349" t="s">
        <v>961</v>
      </c>
      <c r="V5" s="349" t="s">
        <v>960</v>
      </c>
      <c r="W5" s="353" t="s">
        <v>959</v>
      </c>
      <c r="X5" s="353" t="s">
        <v>958</v>
      </c>
      <c r="Y5" s="349" t="s">
        <v>957</v>
      </c>
      <c r="Z5" s="349" t="s">
        <v>956</v>
      </c>
      <c r="AA5" s="349" t="s">
        <v>955</v>
      </c>
      <c r="AB5" s="349" t="s">
        <v>954</v>
      </c>
      <c r="AC5" s="349" t="s">
        <v>953</v>
      </c>
      <c r="AD5" s="349" t="s">
        <v>952</v>
      </c>
      <c r="AE5" s="349" t="s">
        <v>951</v>
      </c>
      <c r="AF5" s="587"/>
      <c r="AG5" s="349" t="s">
        <v>950</v>
      </c>
      <c r="AH5" s="349" t="s">
        <v>949</v>
      </c>
      <c r="AI5" s="349" t="s">
        <v>948</v>
      </c>
      <c r="AJ5" s="349" t="s">
        <v>947</v>
      </c>
      <c r="AK5" s="349" t="s">
        <v>946</v>
      </c>
      <c r="AL5" s="353" t="s">
        <v>945</v>
      </c>
      <c r="AM5" s="349" t="s">
        <v>944</v>
      </c>
      <c r="AN5" s="349" t="s">
        <v>943</v>
      </c>
      <c r="AO5" s="349" t="s">
        <v>942</v>
      </c>
      <c r="AP5" s="349" t="s">
        <v>941</v>
      </c>
      <c r="AQ5" s="353" t="s">
        <v>940</v>
      </c>
      <c r="AR5" s="349" t="s">
        <v>930</v>
      </c>
      <c r="AS5" s="349" t="s">
        <v>939</v>
      </c>
      <c r="AT5" s="353" t="s">
        <v>925</v>
      </c>
      <c r="AU5" s="349" t="s">
        <v>938</v>
      </c>
      <c r="AV5" s="349" t="s">
        <v>937</v>
      </c>
      <c r="AW5" s="353" t="s">
        <v>936</v>
      </c>
      <c r="AX5" s="349" t="s">
        <v>935</v>
      </c>
      <c r="AY5" s="349" t="s">
        <v>934</v>
      </c>
      <c r="AZ5" s="353" t="s">
        <v>933</v>
      </c>
      <c r="BA5" s="353" t="s">
        <v>932</v>
      </c>
      <c r="BB5" s="353" t="s">
        <v>931</v>
      </c>
      <c r="BC5" s="349" t="s">
        <v>930</v>
      </c>
      <c r="BD5" s="349" t="s">
        <v>929</v>
      </c>
      <c r="BE5" s="353" t="s">
        <v>928</v>
      </c>
      <c r="BF5" s="349" t="s">
        <v>927</v>
      </c>
      <c r="BG5" s="349" t="s">
        <v>926</v>
      </c>
      <c r="BH5" s="353" t="s">
        <v>925</v>
      </c>
    </row>
    <row r="6" spans="2:60">
      <c r="B6" s="351" t="s">
        <v>352</v>
      </c>
      <c r="C6" s="376"/>
      <c r="D6" s="377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222"/>
      <c r="AT6" s="222"/>
      <c r="AU6" s="222"/>
      <c r="AV6" s="222"/>
      <c r="AW6" s="222"/>
      <c r="AX6" s="222"/>
      <c r="AY6" s="222"/>
      <c r="AZ6" s="222"/>
      <c r="BA6" s="222"/>
      <c r="BB6" s="222"/>
      <c r="BC6" s="222"/>
      <c r="BD6" s="222"/>
      <c r="BE6" s="222"/>
      <c r="BF6" s="222"/>
      <c r="BG6" s="222"/>
      <c r="BH6" s="222"/>
    </row>
    <row r="7" spans="2:60">
      <c r="B7" s="357"/>
      <c r="C7" s="380">
        <v>50</v>
      </c>
      <c r="D7" s="86">
        <v>1975</v>
      </c>
      <c r="E7" s="220">
        <v>4622431</v>
      </c>
      <c r="F7" s="220">
        <v>795077</v>
      </c>
      <c r="G7" s="220">
        <v>27222</v>
      </c>
      <c r="H7" s="220" t="s">
        <v>188</v>
      </c>
      <c r="I7" s="220" t="s">
        <v>188</v>
      </c>
      <c r="J7" s="220" t="s">
        <v>188</v>
      </c>
      <c r="K7" s="220" t="s">
        <v>188</v>
      </c>
      <c r="L7" s="220" t="s">
        <v>188</v>
      </c>
      <c r="M7" s="220" t="s">
        <v>188</v>
      </c>
      <c r="N7" s="220">
        <v>33127</v>
      </c>
      <c r="O7" s="220" t="s">
        <v>188</v>
      </c>
      <c r="P7" s="220" t="s">
        <v>188</v>
      </c>
      <c r="Q7" s="220" t="s">
        <v>188</v>
      </c>
      <c r="R7" s="220">
        <v>1396308</v>
      </c>
      <c r="S7" s="220">
        <v>2721</v>
      </c>
      <c r="T7" s="220">
        <v>46920</v>
      </c>
      <c r="U7" s="220">
        <v>74128</v>
      </c>
      <c r="V7" s="220">
        <v>13252</v>
      </c>
      <c r="W7" s="220">
        <v>899179</v>
      </c>
      <c r="X7" s="220" t="s">
        <v>188</v>
      </c>
      <c r="Y7" s="220">
        <v>345814</v>
      </c>
      <c r="Z7" s="220">
        <v>188856</v>
      </c>
      <c r="AA7" s="220">
        <v>12554</v>
      </c>
      <c r="AB7" s="220" t="s">
        <v>188</v>
      </c>
      <c r="AC7" s="220">
        <v>6598</v>
      </c>
      <c r="AD7" s="220">
        <v>190675</v>
      </c>
      <c r="AE7" s="220">
        <v>590000</v>
      </c>
      <c r="AF7" s="220">
        <v>4741443</v>
      </c>
      <c r="AG7" s="220">
        <v>86016</v>
      </c>
      <c r="AH7" s="220">
        <v>652201</v>
      </c>
      <c r="AI7" s="220">
        <v>875713</v>
      </c>
      <c r="AJ7" s="220">
        <v>193745</v>
      </c>
      <c r="AK7" s="220">
        <v>128696</v>
      </c>
      <c r="AL7" s="220">
        <v>322335</v>
      </c>
      <c r="AM7" s="220">
        <v>62491</v>
      </c>
      <c r="AN7" s="220">
        <v>1062155</v>
      </c>
      <c r="AO7" s="220">
        <v>133948</v>
      </c>
      <c r="AP7" s="220">
        <v>564587</v>
      </c>
      <c r="AQ7" s="220">
        <v>168739</v>
      </c>
      <c r="AR7" s="220">
        <v>363602</v>
      </c>
      <c r="AS7" s="220" t="s">
        <v>188</v>
      </c>
      <c r="AT7" s="220">
        <v>127215</v>
      </c>
      <c r="AU7" s="220">
        <v>1404048</v>
      </c>
      <c r="AV7" s="220">
        <v>255140</v>
      </c>
      <c r="AW7" s="220">
        <v>59696</v>
      </c>
      <c r="AX7" s="220">
        <v>459198</v>
      </c>
      <c r="AY7" s="220">
        <v>371675</v>
      </c>
      <c r="AZ7" s="220">
        <v>1264450</v>
      </c>
      <c r="BA7" s="220">
        <v>168739</v>
      </c>
      <c r="BB7" s="220">
        <v>121591</v>
      </c>
      <c r="BC7" s="220">
        <v>363399</v>
      </c>
      <c r="BD7" s="220">
        <v>5099</v>
      </c>
      <c r="BE7" s="220">
        <v>8020</v>
      </c>
      <c r="BF7" s="220">
        <v>107019</v>
      </c>
      <c r="BG7" s="220">
        <v>26154</v>
      </c>
      <c r="BH7" s="220">
        <v>127215</v>
      </c>
    </row>
    <row r="8" spans="2:60">
      <c r="B8" s="357"/>
      <c r="C8" s="380">
        <v>51</v>
      </c>
      <c r="D8" s="86">
        <v>1976</v>
      </c>
      <c r="E8" s="220">
        <v>5015672</v>
      </c>
      <c r="F8" s="220">
        <v>900599</v>
      </c>
      <c r="G8" s="220">
        <v>53246</v>
      </c>
      <c r="H8" s="220" t="s">
        <v>188</v>
      </c>
      <c r="I8" s="220" t="s">
        <v>188</v>
      </c>
      <c r="J8" s="220" t="s">
        <v>188</v>
      </c>
      <c r="K8" s="220" t="s">
        <v>188</v>
      </c>
      <c r="L8" s="220" t="s">
        <v>188</v>
      </c>
      <c r="M8" s="220" t="s">
        <v>188</v>
      </c>
      <c r="N8" s="220">
        <v>36668</v>
      </c>
      <c r="O8" s="220" t="s">
        <v>188</v>
      </c>
      <c r="P8" s="220" t="s">
        <v>188</v>
      </c>
      <c r="Q8" s="220" t="s">
        <v>188</v>
      </c>
      <c r="R8" s="220">
        <v>1493201</v>
      </c>
      <c r="S8" s="220">
        <v>2246</v>
      </c>
      <c r="T8" s="220">
        <v>42341</v>
      </c>
      <c r="U8" s="220">
        <v>86690</v>
      </c>
      <c r="V8" s="220">
        <v>12161</v>
      </c>
      <c r="W8" s="220">
        <v>973772</v>
      </c>
      <c r="X8" s="220" t="s">
        <v>188</v>
      </c>
      <c r="Y8" s="220">
        <v>379258</v>
      </c>
      <c r="Z8" s="220">
        <v>222749</v>
      </c>
      <c r="AA8" s="220">
        <v>13075</v>
      </c>
      <c r="AB8" s="220">
        <v>11841</v>
      </c>
      <c r="AC8" s="220">
        <v>18174</v>
      </c>
      <c r="AD8" s="220">
        <v>224451</v>
      </c>
      <c r="AE8" s="220">
        <v>545200</v>
      </c>
      <c r="AF8" s="220">
        <v>4967599</v>
      </c>
      <c r="AG8" s="220">
        <v>99890</v>
      </c>
      <c r="AH8" s="220">
        <v>671831</v>
      </c>
      <c r="AI8" s="220">
        <v>980023</v>
      </c>
      <c r="AJ8" s="220">
        <v>193738</v>
      </c>
      <c r="AK8" s="220">
        <v>134915</v>
      </c>
      <c r="AL8" s="220">
        <v>337326</v>
      </c>
      <c r="AM8" s="220">
        <v>73619</v>
      </c>
      <c r="AN8" s="220">
        <v>1091174</v>
      </c>
      <c r="AO8" s="220">
        <v>154871</v>
      </c>
      <c r="AP8" s="220">
        <v>452511</v>
      </c>
      <c r="AQ8" s="220">
        <v>195699</v>
      </c>
      <c r="AR8" s="220">
        <v>441446</v>
      </c>
      <c r="AS8" s="220">
        <v>3370</v>
      </c>
      <c r="AT8" s="220">
        <v>137186</v>
      </c>
      <c r="AU8" s="220">
        <v>1454062</v>
      </c>
      <c r="AV8" s="220">
        <v>286914</v>
      </c>
      <c r="AW8" s="220">
        <v>69271</v>
      </c>
      <c r="AX8" s="220">
        <v>564478</v>
      </c>
      <c r="AY8" s="220">
        <v>460209</v>
      </c>
      <c r="AZ8" s="220">
        <v>1049427</v>
      </c>
      <c r="BA8" s="220">
        <v>195349</v>
      </c>
      <c r="BB8" s="220">
        <v>127638</v>
      </c>
      <c r="BC8" s="220">
        <v>441233</v>
      </c>
      <c r="BD8" s="220">
        <v>6247</v>
      </c>
      <c r="BE8" s="220">
        <v>5300</v>
      </c>
      <c r="BF8" s="220">
        <v>130015</v>
      </c>
      <c r="BG8" s="220">
        <v>40270</v>
      </c>
      <c r="BH8" s="220">
        <v>137186</v>
      </c>
    </row>
    <row r="9" spans="2:60">
      <c r="B9" s="357"/>
      <c r="C9" s="380">
        <v>52</v>
      </c>
      <c r="D9" s="86">
        <v>1977</v>
      </c>
      <c r="E9" s="220">
        <v>6044830</v>
      </c>
      <c r="F9" s="220">
        <v>1091107</v>
      </c>
      <c r="G9" s="220">
        <v>59383</v>
      </c>
      <c r="H9" s="220" t="s">
        <v>188</v>
      </c>
      <c r="I9" s="220" t="s">
        <v>188</v>
      </c>
      <c r="J9" s="220" t="s">
        <v>188</v>
      </c>
      <c r="K9" s="220" t="s">
        <v>188</v>
      </c>
      <c r="L9" s="220" t="s">
        <v>188</v>
      </c>
      <c r="M9" s="220" t="s">
        <v>188</v>
      </c>
      <c r="N9" s="220">
        <v>41198</v>
      </c>
      <c r="O9" s="220" t="s">
        <v>188</v>
      </c>
      <c r="P9" s="220" t="s">
        <v>188</v>
      </c>
      <c r="Q9" s="220" t="s">
        <v>188</v>
      </c>
      <c r="R9" s="220">
        <v>1713340</v>
      </c>
      <c r="S9" s="220">
        <v>2830</v>
      </c>
      <c r="T9" s="220">
        <v>61192</v>
      </c>
      <c r="U9" s="220">
        <v>93688</v>
      </c>
      <c r="V9" s="220">
        <v>13154</v>
      </c>
      <c r="W9" s="220">
        <v>1268231</v>
      </c>
      <c r="X9" s="220" t="s">
        <v>188</v>
      </c>
      <c r="Y9" s="220">
        <v>358390</v>
      </c>
      <c r="Z9" s="220">
        <v>181954</v>
      </c>
      <c r="AA9" s="220">
        <v>53490</v>
      </c>
      <c r="AB9" s="220">
        <v>56522</v>
      </c>
      <c r="AC9" s="220">
        <v>48073</v>
      </c>
      <c r="AD9" s="220">
        <v>206478</v>
      </c>
      <c r="AE9" s="220">
        <v>795800</v>
      </c>
      <c r="AF9" s="220">
        <v>5965836</v>
      </c>
      <c r="AG9" s="220">
        <v>108669</v>
      </c>
      <c r="AH9" s="220">
        <v>851012</v>
      </c>
      <c r="AI9" s="220">
        <v>1180047</v>
      </c>
      <c r="AJ9" s="220">
        <v>217605</v>
      </c>
      <c r="AK9" s="220">
        <v>143175</v>
      </c>
      <c r="AL9" s="220">
        <v>425082</v>
      </c>
      <c r="AM9" s="220">
        <v>78639</v>
      </c>
      <c r="AN9" s="220">
        <v>1383582</v>
      </c>
      <c r="AO9" s="220">
        <v>167930</v>
      </c>
      <c r="AP9" s="220">
        <v>698329</v>
      </c>
      <c r="AQ9" s="220">
        <v>107158</v>
      </c>
      <c r="AR9" s="220">
        <v>556969</v>
      </c>
      <c r="AS9" s="220">
        <v>47639</v>
      </c>
      <c r="AT9" s="220" t="s">
        <v>188</v>
      </c>
      <c r="AU9" s="220">
        <v>1606127</v>
      </c>
      <c r="AV9" s="220">
        <v>362489</v>
      </c>
      <c r="AW9" s="220">
        <v>50608</v>
      </c>
      <c r="AX9" s="220">
        <v>665215</v>
      </c>
      <c r="AY9" s="220">
        <v>483358</v>
      </c>
      <c r="AZ9" s="220">
        <v>1736861</v>
      </c>
      <c r="BA9" s="220">
        <v>107158</v>
      </c>
      <c r="BB9" s="220">
        <v>135956</v>
      </c>
      <c r="BC9" s="220">
        <v>556607</v>
      </c>
      <c r="BD9" s="220">
        <v>122552</v>
      </c>
      <c r="BE9" s="220">
        <v>2425</v>
      </c>
      <c r="BF9" s="220">
        <v>90574</v>
      </c>
      <c r="BG9" s="220">
        <v>45906</v>
      </c>
      <c r="BH9" s="220" t="s">
        <v>188</v>
      </c>
    </row>
    <row r="10" spans="2:60">
      <c r="B10" s="357"/>
      <c r="C10" s="380">
        <v>53</v>
      </c>
      <c r="D10" s="86">
        <v>1978</v>
      </c>
      <c r="E10" s="220">
        <v>7121778</v>
      </c>
      <c r="F10" s="220">
        <v>1241906</v>
      </c>
      <c r="G10" s="220">
        <v>61944</v>
      </c>
      <c r="H10" s="220" t="s">
        <v>188</v>
      </c>
      <c r="I10" s="220" t="s">
        <v>188</v>
      </c>
      <c r="J10" s="220" t="s">
        <v>188</v>
      </c>
      <c r="K10" s="220" t="s">
        <v>188</v>
      </c>
      <c r="L10" s="220" t="s">
        <v>188</v>
      </c>
      <c r="M10" s="220" t="s">
        <v>188</v>
      </c>
      <c r="N10" s="220">
        <v>48929</v>
      </c>
      <c r="O10" s="220" t="s">
        <v>188</v>
      </c>
      <c r="P10" s="220" t="s">
        <v>188</v>
      </c>
      <c r="Q10" s="220" t="s">
        <v>188</v>
      </c>
      <c r="R10" s="220">
        <v>1920824</v>
      </c>
      <c r="S10" s="220">
        <v>3355</v>
      </c>
      <c r="T10" s="220">
        <v>54259</v>
      </c>
      <c r="U10" s="220">
        <v>101827</v>
      </c>
      <c r="V10" s="220">
        <v>13133</v>
      </c>
      <c r="W10" s="220">
        <v>1429112</v>
      </c>
      <c r="X10" s="220" t="s">
        <v>188</v>
      </c>
      <c r="Y10" s="220">
        <v>435413</v>
      </c>
      <c r="Z10" s="220">
        <v>236500</v>
      </c>
      <c r="AA10" s="220">
        <v>66060</v>
      </c>
      <c r="AB10" s="220">
        <v>93722</v>
      </c>
      <c r="AC10" s="220">
        <v>78994</v>
      </c>
      <c r="AD10" s="220">
        <v>343600</v>
      </c>
      <c r="AE10" s="220">
        <v>992200</v>
      </c>
      <c r="AF10" s="220">
        <v>7007870</v>
      </c>
      <c r="AG10" s="220">
        <v>138825</v>
      </c>
      <c r="AH10" s="220">
        <v>1063608</v>
      </c>
      <c r="AI10" s="220">
        <v>1330378</v>
      </c>
      <c r="AJ10" s="220">
        <v>285277</v>
      </c>
      <c r="AK10" s="220">
        <v>145817</v>
      </c>
      <c r="AL10" s="220">
        <v>511311</v>
      </c>
      <c r="AM10" s="220">
        <v>79780</v>
      </c>
      <c r="AN10" s="220">
        <v>1672862</v>
      </c>
      <c r="AO10" s="220">
        <v>196271</v>
      </c>
      <c r="AP10" s="220">
        <v>990792</v>
      </c>
      <c r="AQ10" s="220">
        <v>79518</v>
      </c>
      <c r="AR10" s="220">
        <v>478190</v>
      </c>
      <c r="AS10" s="220">
        <v>35241</v>
      </c>
      <c r="AT10" s="220" t="s">
        <v>188</v>
      </c>
      <c r="AU10" s="220">
        <v>1753045</v>
      </c>
      <c r="AV10" s="220">
        <v>406550</v>
      </c>
      <c r="AW10" s="220">
        <v>84304</v>
      </c>
      <c r="AX10" s="220">
        <v>754932</v>
      </c>
      <c r="AY10" s="220">
        <v>550161</v>
      </c>
      <c r="AZ10" s="220">
        <v>2373946</v>
      </c>
      <c r="BA10" s="220">
        <v>79518</v>
      </c>
      <c r="BB10" s="220">
        <v>138686</v>
      </c>
      <c r="BC10" s="220">
        <v>477999</v>
      </c>
      <c r="BD10" s="220">
        <v>242461</v>
      </c>
      <c r="BE10" s="220">
        <v>1100</v>
      </c>
      <c r="BF10" s="220">
        <v>112492</v>
      </c>
      <c r="BG10" s="220">
        <v>32676</v>
      </c>
      <c r="BH10" s="220" t="s">
        <v>188</v>
      </c>
    </row>
    <row r="11" spans="2:60">
      <c r="B11" s="357"/>
      <c r="C11" s="380">
        <v>54</v>
      </c>
      <c r="D11" s="86">
        <v>1979</v>
      </c>
      <c r="E11" s="220">
        <v>7912748</v>
      </c>
      <c r="F11" s="220">
        <v>1454673</v>
      </c>
      <c r="G11" s="220">
        <v>88039</v>
      </c>
      <c r="H11" s="220" t="s">
        <v>188</v>
      </c>
      <c r="I11" s="220" t="s">
        <v>188</v>
      </c>
      <c r="J11" s="220" t="s">
        <v>188</v>
      </c>
      <c r="K11" s="220" t="s">
        <v>188</v>
      </c>
      <c r="L11" s="220" t="s">
        <v>188</v>
      </c>
      <c r="M11" s="220" t="s">
        <v>188</v>
      </c>
      <c r="N11" s="220">
        <v>54698</v>
      </c>
      <c r="O11" s="220" t="s">
        <v>188</v>
      </c>
      <c r="P11" s="220" t="s">
        <v>188</v>
      </c>
      <c r="Q11" s="220" t="s">
        <v>188</v>
      </c>
      <c r="R11" s="220">
        <v>2089275</v>
      </c>
      <c r="S11" s="220">
        <v>3222</v>
      </c>
      <c r="T11" s="220">
        <v>64716</v>
      </c>
      <c r="U11" s="220">
        <v>123025</v>
      </c>
      <c r="V11" s="220">
        <v>15939</v>
      </c>
      <c r="W11" s="220">
        <v>1470690</v>
      </c>
      <c r="X11" s="220" t="s">
        <v>188</v>
      </c>
      <c r="Y11" s="220">
        <v>485127</v>
      </c>
      <c r="Z11" s="220">
        <v>44579</v>
      </c>
      <c r="AA11" s="220">
        <v>47003</v>
      </c>
      <c r="AB11" s="220">
        <v>130465</v>
      </c>
      <c r="AC11" s="220">
        <v>113908</v>
      </c>
      <c r="AD11" s="220">
        <v>278489</v>
      </c>
      <c r="AE11" s="220">
        <v>1448900</v>
      </c>
      <c r="AF11" s="220">
        <v>7824387</v>
      </c>
      <c r="AG11" s="220">
        <v>140403</v>
      </c>
      <c r="AH11" s="220">
        <v>1211298</v>
      </c>
      <c r="AI11" s="220">
        <v>1410434</v>
      </c>
      <c r="AJ11" s="220">
        <v>296508</v>
      </c>
      <c r="AK11" s="220">
        <v>171938</v>
      </c>
      <c r="AL11" s="220">
        <v>619843</v>
      </c>
      <c r="AM11" s="220">
        <v>100070</v>
      </c>
      <c r="AN11" s="220">
        <v>1563915</v>
      </c>
      <c r="AO11" s="220">
        <v>215417</v>
      </c>
      <c r="AP11" s="220">
        <v>1337688</v>
      </c>
      <c r="AQ11" s="220">
        <v>126405</v>
      </c>
      <c r="AR11" s="220">
        <v>562290</v>
      </c>
      <c r="AS11" s="220">
        <v>68178</v>
      </c>
      <c r="AT11" s="220" t="s">
        <v>188</v>
      </c>
      <c r="AU11" s="220">
        <v>1883862</v>
      </c>
      <c r="AV11" s="220">
        <v>449395</v>
      </c>
      <c r="AW11" s="220">
        <v>86838</v>
      </c>
      <c r="AX11" s="220">
        <v>841502</v>
      </c>
      <c r="AY11" s="220">
        <v>523025</v>
      </c>
      <c r="AZ11" s="220">
        <v>2802486</v>
      </c>
      <c r="BA11" s="220">
        <v>126405</v>
      </c>
      <c r="BB11" s="220">
        <v>132047</v>
      </c>
      <c r="BC11" s="220">
        <v>562122</v>
      </c>
      <c r="BD11" s="220">
        <v>237184</v>
      </c>
      <c r="BE11" s="220">
        <v>1948</v>
      </c>
      <c r="BF11" s="220">
        <v>150702</v>
      </c>
      <c r="BG11" s="220">
        <v>26871</v>
      </c>
      <c r="BH11" s="220" t="s">
        <v>188</v>
      </c>
    </row>
    <row r="12" spans="2:60">
      <c r="B12" s="357"/>
      <c r="C12" s="380">
        <v>55</v>
      </c>
      <c r="D12" s="86">
        <v>1980</v>
      </c>
      <c r="E12" s="220">
        <v>8514588</v>
      </c>
      <c r="F12" s="220">
        <v>1668117</v>
      </c>
      <c r="G12" s="220">
        <v>92896</v>
      </c>
      <c r="H12" s="220" t="s">
        <v>188</v>
      </c>
      <c r="I12" s="220" t="s">
        <v>188</v>
      </c>
      <c r="J12" s="220" t="s">
        <v>188</v>
      </c>
      <c r="K12" s="220" t="s">
        <v>188</v>
      </c>
      <c r="L12" s="220" t="s">
        <v>188</v>
      </c>
      <c r="M12" s="220" t="s">
        <v>188</v>
      </c>
      <c r="N12" s="220">
        <v>47666</v>
      </c>
      <c r="O12" s="220" t="s">
        <v>188</v>
      </c>
      <c r="P12" s="220" t="s">
        <v>188</v>
      </c>
      <c r="Q12" s="220" t="s">
        <v>188</v>
      </c>
      <c r="R12" s="220">
        <v>2209787</v>
      </c>
      <c r="S12" s="220">
        <v>2316</v>
      </c>
      <c r="T12" s="220">
        <v>68667</v>
      </c>
      <c r="U12" s="220">
        <v>142121</v>
      </c>
      <c r="V12" s="220">
        <v>13906</v>
      </c>
      <c r="W12" s="220">
        <v>1558429</v>
      </c>
      <c r="X12" s="220" t="s">
        <v>188</v>
      </c>
      <c r="Y12" s="220">
        <v>556617</v>
      </c>
      <c r="Z12" s="220">
        <v>112084</v>
      </c>
      <c r="AA12" s="220">
        <v>32437</v>
      </c>
      <c r="AB12" s="220">
        <v>256244</v>
      </c>
      <c r="AC12" s="220">
        <v>88361</v>
      </c>
      <c r="AD12" s="220">
        <v>319090</v>
      </c>
      <c r="AE12" s="220">
        <v>1345850</v>
      </c>
      <c r="AF12" s="220">
        <v>8430701</v>
      </c>
      <c r="AG12" s="220">
        <v>162373</v>
      </c>
      <c r="AH12" s="220">
        <v>1214971</v>
      </c>
      <c r="AI12" s="220">
        <v>1594551</v>
      </c>
      <c r="AJ12" s="220">
        <v>358889</v>
      </c>
      <c r="AK12" s="220">
        <v>176950</v>
      </c>
      <c r="AL12" s="220">
        <v>663550</v>
      </c>
      <c r="AM12" s="220">
        <v>113423</v>
      </c>
      <c r="AN12" s="220">
        <v>1747140</v>
      </c>
      <c r="AO12" s="220">
        <v>259672</v>
      </c>
      <c r="AP12" s="220">
        <v>1149989</v>
      </c>
      <c r="AQ12" s="220">
        <v>284002</v>
      </c>
      <c r="AR12" s="220">
        <v>696377</v>
      </c>
      <c r="AS12" s="220">
        <v>8814</v>
      </c>
      <c r="AT12" s="220" t="s">
        <v>188</v>
      </c>
      <c r="AU12" s="220">
        <v>2049198</v>
      </c>
      <c r="AV12" s="220">
        <v>518535</v>
      </c>
      <c r="AW12" s="220">
        <v>80535</v>
      </c>
      <c r="AX12" s="220">
        <v>929482</v>
      </c>
      <c r="AY12" s="220">
        <v>648915</v>
      </c>
      <c r="AZ12" s="220">
        <v>2812198</v>
      </c>
      <c r="BA12" s="220">
        <v>284002</v>
      </c>
      <c r="BB12" s="220">
        <v>138087</v>
      </c>
      <c r="BC12" s="220">
        <v>696213</v>
      </c>
      <c r="BD12" s="220">
        <v>45717</v>
      </c>
      <c r="BE12" s="220">
        <v>38725</v>
      </c>
      <c r="BF12" s="220">
        <v>162138</v>
      </c>
      <c r="BG12" s="220">
        <v>26956</v>
      </c>
      <c r="BH12" s="220" t="s">
        <v>188</v>
      </c>
    </row>
    <row r="13" spans="2:60">
      <c r="B13" s="357"/>
      <c r="C13" s="380">
        <v>56</v>
      </c>
      <c r="D13" s="86">
        <v>1981</v>
      </c>
      <c r="E13" s="220">
        <v>8667392</v>
      </c>
      <c r="F13" s="220">
        <v>1810291</v>
      </c>
      <c r="G13" s="220">
        <v>93777</v>
      </c>
      <c r="H13" s="220" t="s">
        <v>188</v>
      </c>
      <c r="I13" s="220" t="s">
        <v>188</v>
      </c>
      <c r="J13" s="220" t="s">
        <v>188</v>
      </c>
      <c r="K13" s="220" t="s">
        <v>188</v>
      </c>
      <c r="L13" s="220" t="s">
        <v>188</v>
      </c>
      <c r="M13" s="220" t="s">
        <v>188</v>
      </c>
      <c r="N13" s="220">
        <v>53001</v>
      </c>
      <c r="O13" s="220" t="s">
        <v>188</v>
      </c>
      <c r="P13" s="220" t="s">
        <v>188</v>
      </c>
      <c r="Q13" s="220" t="s">
        <v>188</v>
      </c>
      <c r="R13" s="220">
        <v>2377302</v>
      </c>
      <c r="S13" s="220">
        <v>2024</v>
      </c>
      <c r="T13" s="220">
        <v>76354</v>
      </c>
      <c r="U13" s="220">
        <v>161513</v>
      </c>
      <c r="V13" s="220">
        <v>14132</v>
      </c>
      <c r="W13" s="220">
        <v>1585154</v>
      </c>
      <c r="X13" s="220" t="s">
        <v>188</v>
      </c>
      <c r="Y13" s="220">
        <v>590151</v>
      </c>
      <c r="Z13" s="220">
        <v>126700</v>
      </c>
      <c r="AA13" s="220">
        <v>21985</v>
      </c>
      <c r="AB13" s="220">
        <v>90336</v>
      </c>
      <c r="AC13" s="220">
        <v>83887</v>
      </c>
      <c r="AD13" s="220">
        <v>357795</v>
      </c>
      <c r="AE13" s="220">
        <v>1222990</v>
      </c>
      <c r="AF13" s="220">
        <v>8594541</v>
      </c>
      <c r="AG13" s="220">
        <v>173452</v>
      </c>
      <c r="AH13" s="220">
        <v>979136</v>
      </c>
      <c r="AI13" s="220">
        <v>1508274</v>
      </c>
      <c r="AJ13" s="220">
        <v>355321</v>
      </c>
      <c r="AK13" s="220">
        <v>180266</v>
      </c>
      <c r="AL13" s="220">
        <v>667855</v>
      </c>
      <c r="AM13" s="220">
        <v>111314</v>
      </c>
      <c r="AN13" s="220">
        <v>2347660</v>
      </c>
      <c r="AO13" s="220">
        <v>243522</v>
      </c>
      <c r="AP13" s="220">
        <v>872870</v>
      </c>
      <c r="AQ13" s="220">
        <v>297373</v>
      </c>
      <c r="AR13" s="220">
        <v>852498</v>
      </c>
      <c r="AS13" s="220">
        <v>5000</v>
      </c>
      <c r="AT13" s="220" t="s">
        <v>188</v>
      </c>
      <c r="AU13" s="220">
        <v>2065274</v>
      </c>
      <c r="AV13" s="220">
        <v>626365</v>
      </c>
      <c r="AW13" s="220">
        <v>89277</v>
      </c>
      <c r="AX13" s="220">
        <v>833968</v>
      </c>
      <c r="AY13" s="220">
        <v>740656</v>
      </c>
      <c r="AZ13" s="220">
        <v>2537753</v>
      </c>
      <c r="BA13" s="220">
        <v>297373</v>
      </c>
      <c r="BB13" s="220">
        <v>127549</v>
      </c>
      <c r="BC13" s="220">
        <v>852364</v>
      </c>
      <c r="BD13" s="220">
        <v>87015</v>
      </c>
      <c r="BE13" s="220">
        <v>76603</v>
      </c>
      <c r="BF13" s="220">
        <v>228364</v>
      </c>
      <c r="BG13" s="220">
        <v>31980</v>
      </c>
      <c r="BH13" s="220" t="s">
        <v>188</v>
      </c>
    </row>
    <row r="14" spans="2:60">
      <c r="B14" s="357"/>
      <c r="C14" s="380">
        <v>57</v>
      </c>
      <c r="D14" s="86">
        <v>1982</v>
      </c>
      <c r="E14" s="220">
        <v>8038251</v>
      </c>
      <c r="F14" s="220">
        <v>1976778</v>
      </c>
      <c r="G14" s="220">
        <v>94479</v>
      </c>
      <c r="H14" s="220" t="s">
        <v>188</v>
      </c>
      <c r="I14" s="220" t="s">
        <v>188</v>
      </c>
      <c r="J14" s="220" t="s">
        <v>188</v>
      </c>
      <c r="K14" s="220" t="s">
        <v>188</v>
      </c>
      <c r="L14" s="220" t="s">
        <v>188</v>
      </c>
      <c r="M14" s="220" t="s">
        <v>188</v>
      </c>
      <c r="N14" s="220">
        <v>53966</v>
      </c>
      <c r="O14" s="220" t="s">
        <v>188</v>
      </c>
      <c r="P14" s="220" t="s">
        <v>188</v>
      </c>
      <c r="Q14" s="220" t="s">
        <v>188</v>
      </c>
      <c r="R14" s="220">
        <v>2428535</v>
      </c>
      <c r="S14" s="220">
        <v>2447</v>
      </c>
      <c r="T14" s="220">
        <v>63810</v>
      </c>
      <c r="U14" s="220">
        <v>166047</v>
      </c>
      <c r="V14" s="220">
        <v>15774</v>
      </c>
      <c r="W14" s="220">
        <v>1274540</v>
      </c>
      <c r="X14" s="220" t="s">
        <v>188</v>
      </c>
      <c r="Y14" s="220">
        <v>445506</v>
      </c>
      <c r="Z14" s="220">
        <v>50083</v>
      </c>
      <c r="AA14" s="220">
        <v>13978</v>
      </c>
      <c r="AB14" s="220">
        <v>122124</v>
      </c>
      <c r="AC14" s="220">
        <v>72851</v>
      </c>
      <c r="AD14" s="220">
        <v>440273</v>
      </c>
      <c r="AE14" s="220">
        <v>817060</v>
      </c>
      <c r="AF14" s="220">
        <v>7935682</v>
      </c>
      <c r="AG14" s="220">
        <v>176187</v>
      </c>
      <c r="AH14" s="220">
        <v>1075187</v>
      </c>
      <c r="AI14" s="220">
        <v>1575856</v>
      </c>
      <c r="AJ14" s="220">
        <v>296840</v>
      </c>
      <c r="AK14" s="220">
        <v>110644</v>
      </c>
      <c r="AL14" s="220">
        <v>683252</v>
      </c>
      <c r="AM14" s="220">
        <v>118414</v>
      </c>
      <c r="AN14" s="220">
        <v>1562843</v>
      </c>
      <c r="AO14" s="220">
        <v>265100</v>
      </c>
      <c r="AP14" s="220">
        <v>924403</v>
      </c>
      <c r="AQ14" s="220">
        <v>199500</v>
      </c>
      <c r="AR14" s="220">
        <v>924828</v>
      </c>
      <c r="AS14" s="220">
        <v>22628</v>
      </c>
      <c r="AT14" s="220" t="s">
        <v>188</v>
      </c>
      <c r="AU14" s="220">
        <v>2270084</v>
      </c>
      <c r="AV14" s="220">
        <v>665464</v>
      </c>
      <c r="AW14" s="220">
        <v>91427</v>
      </c>
      <c r="AX14" s="220">
        <v>868432</v>
      </c>
      <c r="AY14" s="220">
        <v>787556</v>
      </c>
      <c r="AZ14" s="220">
        <v>1615302</v>
      </c>
      <c r="BA14" s="220">
        <v>199500</v>
      </c>
      <c r="BB14" s="220">
        <v>87348</v>
      </c>
      <c r="BC14" s="220">
        <v>924632</v>
      </c>
      <c r="BD14" s="220">
        <v>46717</v>
      </c>
      <c r="BE14" s="220">
        <v>11462</v>
      </c>
      <c r="BF14" s="220">
        <v>322341</v>
      </c>
      <c r="BG14" s="220">
        <v>45417</v>
      </c>
      <c r="BH14" s="220" t="s">
        <v>188</v>
      </c>
    </row>
    <row r="15" spans="2:60">
      <c r="B15" s="357"/>
      <c r="C15" s="380">
        <v>58</v>
      </c>
      <c r="D15" s="86">
        <v>1983</v>
      </c>
      <c r="E15" s="220">
        <v>9962945</v>
      </c>
      <c r="F15" s="220">
        <v>2084320</v>
      </c>
      <c r="G15" s="220">
        <v>94810</v>
      </c>
      <c r="H15" s="220" t="s">
        <v>188</v>
      </c>
      <c r="I15" s="220" t="s">
        <v>188</v>
      </c>
      <c r="J15" s="220" t="s">
        <v>188</v>
      </c>
      <c r="K15" s="220" t="s">
        <v>188</v>
      </c>
      <c r="L15" s="220" t="s">
        <v>188</v>
      </c>
      <c r="M15" s="220" t="s">
        <v>188</v>
      </c>
      <c r="N15" s="220">
        <v>48874</v>
      </c>
      <c r="O15" s="220" t="s">
        <v>188</v>
      </c>
      <c r="P15" s="220" t="s">
        <v>188</v>
      </c>
      <c r="Q15" s="220" t="s">
        <v>188</v>
      </c>
      <c r="R15" s="220">
        <v>2627246</v>
      </c>
      <c r="S15" s="220">
        <v>1497</v>
      </c>
      <c r="T15" s="220">
        <v>71998</v>
      </c>
      <c r="U15" s="220">
        <v>175140</v>
      </c>
      <c r="V15" s="220">
        <v>17517</v>
      </c>
      <c r="W15" s="220">
        <v>2496645</v>
      </c>
      <c r="X15" s="220" t="s">
        <v>188</v>
      </c>
      <c r="Y15" s="220">
        <v>852555</v>
      </c>
      <c r="Z15" s="220">
        <v>102276</v>
      </c>
      <c r="AA15" s="220">
        <v>45832</v>
      </c>
      <c r="AB15" s="220">
        <v>8722</v>
      </c>
      <c r="AC15" s="220">
        <v>102569</v>
      </c>
      <c r="AD15" s="220">
        <v>402044</v>
      </c>
      <c r="AE15" s="220">
        <v>830900</v>
      </c>
      <c r="AF15" s="220">
        <v>9825524</v>
      </c>
      <c r="AG15" s="220">
        <v>178249</v>
      </c>
      <c r="AH15" s="220">
        <v>1095197</v>
      </c>
      <c r="AI15" s="220">
        <v>1511390</v>
      </c>
      <c r="AJ15" s="220">
        <v>319555</v>
      </c>
      <c r="AK15" s="220">
        <v>107652</v>
      </c>
      <c r="AL15" s="220">
        <v>855642</v>
      </c>
      <c r="AM15" s="220">
        <v>106107</v>
      </c>
      <c r="AN15" s="220">
        <v>1350616</v>
      </c>
      <c r="AO15" s="220">
        <v>299556</v>
      </c>
      <c r="AP15" s="220">
        <v>836571</v>
      </c>
      <c r="AQ15" s="220">
        <v>2086760</v>
      </c>
      <c r="AR15" s="220">
        <v>1075467</v>
      </c>
      <c r="AS15" s="220">
        <v>2762</v>
      </c>
      <c r="AT15" s="220" t="s">
        <v>188</v>
      </c>
      <c r="AU15" s="220">
        <v>2067373</v>
      </c>
      <c r="AV15" s="220">
        <v>717537</v>
      </c>
      <c r="AW15" s="220">
        <v>138279</v>
      </c>
      <c r="AX15" s="220">
        <v>648716</v>
      </c>
      <c r="AY15" s="220">
        <v>748655</v>
      </c>
      <c r="AZ15" s="220">
        <v>1655916</v>
      </c>
      <c r="BA15" s="220">
        <v>2086760</v>
      </c>
      <c r="BB15" s="220">
        <v>86252</v>
      </c>
      <c r="BC15" s="220">
        <v>1075371</v>
      </c>
      <c r="BD15" s="220">
        <v>216136</v>
      </c>
      <c r="BE15" s="220">
        <v>4339</v>
      </c>
      <c r="BF15" s="220">
        <v>258772</v>
      </c>
      <c r="BG15" s="220">
        <v>121418</v>
      </c>
      <c r="BH15" s="220" t="s">
        <v>188</v>
      </c>
    </row>
    <row r="16" spans="2:60">
      <c r="B16" s="357"/>
      <c r="C16" s="380">
        <v>59</v>
      </c>
      <c r="D16" s="86">
        <v>1984</v>
      </c>
      <c r="E16" s="220">
        <v>11902278</v>
      </c>
      <c r="F16" s="220">
        <v>2236078</v>
      </c>
      <c r="G16" s="220">
        <v>90151</v>
      </c>
      <c r="H16" s="220" t="s">
        <v>188</v>
      </c>
      <c r="I16" s="220" t="s">
        <v>188</v>
      </c>
      <c r="J16" s="220" t="s">
        <v>188</v>
      </c>
      <c r="K16" s="220" t="s">
        <v>188</v>
      </c>
      <c r="L16" s="220" t="s">
        <v>188</v>
      </c>
      <c r="M16" s="220" t="s">
        <v>188</v>
      </c>
      <c r="N16" s="220">
        <v>54624</v>
      </c>
      <c r="O16" s="220" t="s">
        <v>188</v>
      </c>
      <c r="P16" s="220" t="s">
        <v>188</v>
      </c>
      <c r="Q16" s="220" t="s">
        <v>188</v>
      </c>
      <c r="R16" s="220">
        <v>2512034</v>
      </c>
      <c r="S16" s="220">
        <v>1965</v>
      </c>
      <c r="T16" s="220">
        <v>75922</v>
      </c>
      <c r="U16" s="220">
        <v>184463</v>
      </c>
      <c r="V16" s="220">
        <v>20254</v>
      </c>
      <c r="W16" s="220">
        <v>3202879</v>
      </c>
      <c r="X16" s="220" t="s">
        <v>188</v>
      </c>
      <c r="Y16" s="220">
        <v>1544522</v>
      </c>
      <c r="Z16" s="220">
        <v>417897</v>
      </c>
      <c r="AA16" s="220">
        <v>82750</v>
      </c>
      <c r="AB16" s="220">
        <v>8936</v>
      </c>
      <c r="AC16" s="220">
        <v>137421</v>
      </c>
      <c r="AD16" s="220">
        <v>387882</v>
      </c>
      <c r="AE16" s="220">
        <v>944500</v>
      </c>
      <c r="AF16" s="220">
        <v>11772297</v>
      </c>
      <c r="AG16" s="220">
        <v>182424</v>
      </c>
      <c r="AH16" s="220">
        <v>1273573</v>
      </c>
      <c r="AI16" s="220">
        <v>1514228</v>
      </c>
      <c r="AJ16" s="220">
        <v>316396</v>
      </c>
      <c r="AK16" s="220">
        <v>105009</v>
      </c>
      <c r="AL16" s="220">
        <v>915374</v>
      </c>
      <c r="AM16" s="220">
        <v>205398</v>
      </c>
      <c r="AN16" s="220">
        <v>1535643</v>
      </c>
      <c r="AO16" s="220">
        <v>383280</v>
      </c>
      <c r="AP16" s="220">
        <v>916789</v>
      </c>
      <c r="AQ16" s="220">
        <v>3273325</v>
      </c>
      <c r="AR16" s="220">
        <v>1060133</v>
      </c>
      <c r="AS16" s="220">
        <v>90725</v>
      </c>
      <c r="AT16" s="220" t="s">
        <v>188</v>
      </c>
      <c r="AU16" s="220">
        <v>2191672</v>
      </c>
      <c r="AV16" s="220">
        <v>668283</v>
      </c>
      <c r="AW16" s="220">
        <v>142705</v>
      </c>
      <c r="AX16" s="220">
        <v>618705</v>
      </c>
      <c r="AY16" s="220">
        <v>807607</v>
      </c>
      <c r="AZ16" s="220">
        <v>2179952</v>
      </c>
      <c r="BA16" s="220">
        <v>3272304</v>
      </c>
      <c r="BB16" s="220">
        <v>83695</v>
      </c>
      <c r="BC16" s="220">
        <v>1060067</v>
      </c>
      <c r="BD16" s="220">
        <v>349435</v>
      </c>
      <c r="BE16" s="220">
        <v>13911</v>
      </c>
      <c r="BF16" s="220">
        <v>225964</v>
      </c>
      <c r="BG16" s="220">
        <v>157997</v>
      </c>
      <c r="BH16" s="220" t="s">
        <v>188</v>
      </c>
    </row>
    <row r="17" spans="2:60">
      <c r="B17" s="357"/>
      <c r="C17" s="380">
        <v>60</v>
      </c>
      <c r="D17" s="86">
        <v>1985</v>
      </c>
      <c r="E17" s="220">
        <v>10339401</v>
      </c>
      <c r="F17" s="220">
        <v>2441654</v>
      </c>
      <c r="G17" s="220">
        <v>86440</v>
      </c>
      <c r="H17" s="220" t="s">
        <v>188</v>
      </c>
      <c r="I17" s="220" t="s">
        <v>188</v>
      </c>
      <c r="J17" s="220" t="s">
        <v>188</v>
      </c>
      <c r="K17" s="220" t="s">
        <v>188</v>
      </c>
      <c r="L17" s="220" t="s">
        <v>188</v>
      </c>
      <c r="M17" s="220" t="s">
        <v>188</v>
      </c>
      <c r="N17" s="220">
        <v>50573</v>
      </c>
      <c r="O17" s="220" t="s">
        <v>188</v>
      </c>
      <c r="P17" s="220" t="s">
        <v>188</v>
      </c>
      <c r="Q17" s="220" t="s">
        <v>188</v>
      </c>
      <c r="R17" s="220">
        <v>2667634</v>
      </c>
      <c r="S17" s="220">
        <v>2351</v>
      </c>
      <c r="T17" s="220">
        <v>81761</v>
      </c>
      <c r="U17" s="220">
        <v>215500</v>
      </c>
      <c r="V17" s="220">
        <v>21259</v>
      </c>
      <c r="W17" s="220">
        <v>1894991</v>
      </c>
      <c r="X17" s="220" t="s">
        <v>188</v>
      </c>
      <c r="Y17" s="220">
        <v>1010663</v>
      </c>
      <c r="Z17" s="220">
        <v>125962</v>
      </c>
      <c r="AA17" s="220">
        <v>155806</v>
      </c>
      <c r="AB17" s="220">
        <v>127287</v>
      </c>
      <c r="AC17" s="220">
        <v>129981</v>
      </c>
      <c r="AD17" s="220">
        <v>323739</v>
      </c>
      <c r="AE17" s="220">
        <v>912800</v>
      </c>
      <c r="AF17" s="220">
        <v>10203397</v>
      </c>
      <c r="AG17" s="220">
        <v>192833</v>
      </c>
      <c r="AH17" s="220">
        <v>1002857</v>
      </c>
      <c r="AI17" s="220">
        <v>1479626</v>
      </c>
      <c r="AJ17" s="220">
        <v>367977</v>
      </c>
      <c r="AK17" s="220">
        <v>101614</v>
      </c>
      <c r="AL17" s="220">
        <v>738639</v>
      </c>
      <c r="AM17" s="220">
        <v>299644</v>
      </c>
      <c r="AN17" s="220">
        <v>1967826</v>
      </c>
      <c r="AO17" s="220">
        <v>299853</v>
      </c>
      <c r="AP17" s="220">
        <v>873796</v>
      </c>
      <c r="AQ17" s="220">
        <v>1682569</v>
      </c>
      <c r="AR17" s="220">
        <v>1196164</v>
      </c>
      <c r="AS17" s="220">
        <v>35</v>
      </c>
      <c r="AT17" s="220" t="s">
        <v>188</v>
      </c>
      <c r="AU17" s="220">
        <v>2278427</v>
      </c>
      <c r="AV17" s="220">
        <v>649846</v>
      </c>
      <c r="AW17" s="220">
        <v>137868</v>
      </c>
      <c r="AX17" s="220">
        <v>592637</v>
      </c>
      <c r="AY17" s="220">
        <v>859722</v>
      </c>
      <c r="AZ17" s="220">
        <v>2147727</v>
      </c>
      <c r="BA17" s="220">
        <v>1682569</v>
      </c>
      <c r="BB17" s="220">
        <v>82883</v>
      </c>
      <c r="BC17" s="220">
        <v>1196111</v>
      </c>
      <c r="BD17" s="220">
        <v>205902</v>
      </c>
      <c r="BE17" s="220">
        <v>5366</v>
      </c>
      <c r="BF17" s="220">
        <v>183936</v>
      </c>
      <c r="BG17" s="220">
        <v>180403</v>
      </c>
      <c r="BH17" s="220" t="s">
        <v>188</v>
      </c>
    </row>
    <row r="18" spans="2:60">
      <c r="B18" s="357"/>
      <c r="C18" s="380">
        <v>61</v>
      </c>
      <c r="D18" s="86">
        <v>1986</v>
      </c>
      <c r="E18" s="220">
        <v>9270896</v>
      </c>
      <c r="F18" s="220">
        <v>2505976</v>
      </c>
      <c r="G18" s="220">
        <v>92127</v>
      </c>
      <c r="H18" s="220" t="s">
        <v>188</v>
      </c>
      <c r="I18" s="220" t="s">
        <v>188</v>
      </c>
      <c r="J18" s="220" t="s">
        <v>188</v>
      </c>
      <c r="K18" s="220" t="s">
        <v>188</v>
      </c>
      <c r="L18" s="220" t="s">
        <v>188</v>
      </c>
      <c r="M18" s="220" t="s">
        <v>188</v>
      </c>
      <c r="N18" s="220">
        <v>54577</v>
      </c>
      <c r="O18" s="220" t="s">
        <v>188</v>
      </c>
      <c r="P18" s="220" t="s">
        <v>188</v>
      </c>
      <c r="Q18" s="220" t="s">
        <v>188</v>
      </c>
      <c r="R18" s="220">
        <v>2917194</v>
      </c>
      <c r="S18" s="220">
        <v>2616</v>
      </c>
      <c r="T18" s="220">
        <v>97525</v>
      </c>
      <c r="U18" s="220">
        <v>214542</v>
      </c>
      <c r="V18" s="220">
        <v>20373</v>
      </c>
      <c r="W18" s="220">
        <v>1130217</v>
      </c>
      <c r="X18" s="220" t="s">
        <v>188</v>
      </c>
      <c r="Y18" s="220">
        <v>531625</v>
      </c>
      <c r="Z18" s="220">
        <v>83976</v>
      </c>
      <c r="AA18" s="220">
        <v>24002</v>
      </c>
      <c r="AB18" s="220">
        <v>152446</v>
      </c>
      <c r="AC18" s="220">
        <v>136004</v>
      </c>
      <c r="AD18" s="220">
        <v>437996</v>
      </c>
      <c r="AE18" s="220">
        <v>869700</v>
      </c>
      <c r="AF18" s="220">
        <v>9132755</v>
      </c>
      <c r="AG18" s="220">
        <v>194515</v>
      </c>
      <c r="AH18" s="220">
        <v>1172717</v>
      </c>
      <c r="AI18" s="220">
        <v>1493594</v>
      </c>
      <c r="AJ18" s="220">
        <v>613655</v>
      </c>
      <c r="AK18" s="220">
        <v>125023</v>
      </c>
      <c r="AL18" s="220">
        <v>878199</v>
      </c>
      <c r="AM18" s="220">
        <v>171283</v>
      </c>
      <c r="AN18" s="220">
        <v>1897304</v>
      </c>
      <c r="AO18" s="220">
        <v>289799</v>
      </c>
      <c r="AP18" s="220">
        <v>963609</v>
      </c>
      <c r="AQ18" s="220">
        <v>124223</v>
      </c>
      <c r="AR18" s="220">
        <v>1208486</v>
      </c>
      <c r="AS18" s="220">
        <v>348</v>
      </c>
      <c r="AT18" s="220" t="s">
        <v>188</v>
      </c>
      <c r="AU18" s="220">
        <v>2454409</v>
      </c>
      <c r="AV18" s="220">
        <v>730990</v>
      </c>
      <c r="AW18" s="220">
        <v>126465</v>
      </c>
      <c r="AX18" s="220">
        <v>563423</v>
      </c>
      <c r="AY18" s="220">
        <v>931794</v>
      </c>
      <c r="AZ18" s="220">
        <v>2278027</v>
      </c>
      <c r="BA18" s="220">
        <v>124223</v>
      </c>
      <c r="BB18" s="220">
        <v>103667</v>
      </c>
      <c r="BC18" s="220">
        <v>1208441</v>
      </c>
      <c r="BD18" s="220">
        <v>122110</v>
      </c>
      <c r="BE18" s="220">
        <v>816</v>
      </c>
      <c r="BF18" s="220">
        <v>314986</v>
      </c>
      <c r="BG18" s="220">
        <v>173406</v>
      </c>
      <c r="BH18" s="220" t="s">
        <v>188</v>
      </c>
    </row>
    <row r="19" spans="2:60">
      <c r="B19" s="357"/>
      <c r="C19" s="380">
        <v>62</v>
      </c>
      <c r="D19" s="86">
        <v>1987</v>
      </c>
      <c r="E19" s="220">
        <v>9843544</v>
      </c>
      <c r="F19" s="220">
        <v>2574567</v>
      </c>
      <c r="G19" s="220">
        <v>97218</v>
      </c>
      <c r="H19" s="220" t="s">
        <v>188</v>
      </c>
      <c r="I19" s="220" t="s">
        <v>188</v>
      </c>
      <c r="J19" s="220" t="s">
        <v>188</v>
      </c>
      <c r="K19" s="220" t="s">
        <v>188</v>
      </c>
      <c r="L19" s="220" t="s">
        <v>188</v>
      </c>
      <c r="M19" s="220" t="s">
        <v>188</v>
      </c>
      <c r="N19" s="220">
        <v>56373</v>
      </c>
      <c r="O19" s="220" t="s">
        <v>188</v>
      </c>
      <c r="P19" s="220" t="s">
        <v>188</v>
      </c>
      <c r="Q19" s="220" t="s">
        <v>188</v>
      </c>
      <c r="R19" s="220">
        <v>3122451</v>
      </c>
      <c r="S19" s="220">
        <v>7046</v>
      </c>
      <c r="T19" s="220">
        <v>95134</v>
      </c>
      <c r="U19" s="220">
        <v>233297</v>
      </c>
      <c r="V19" s="220">
        <v>21606</v>
      </c>
      <c r="W19" s="220">
        <v>1121313</v>
      </c>
      <c r="X19" s="220" t="s">
        <v>188</v>
      </c>
      <c r="Y19" s="220">
        <v>383288</v>
      </c>
      <c r="Z19" s="220">
        <v>65226</v>
      </c>
      <c r="AA19" s="220">
        <v>61915</v>
      </c>
      <c r="AB19" s="220">
        <v>17135</v>
      </c>
      <c r="AC19" s="220">
        <v>138141</v>
      </c>
      <c r="AD19" s="220">
        <v>511784</v>
      </c>
      <c r="AE19" s="220">
        <v>1337050</v>
      </c>
      <c r="AF19" s="220">
        <v>9719388</v>
      </c>
      <c r="AG19" s="220">
        <v>189984</v>
      </c>
      <c r="AH19" s="220">
        <v>1304321</v>
      </c>
      <c r="AI19" s="220">
        <v>1566659</v>
      </c>
      <c r="AJ19" s="220">
        <v>802932</v>
      </c>
      <c r="AK19" s="220">
        <v>95862</v>
      </c>
      <c r="AL19" s="220">
        <v>719284</v>
      </c>
      <c r="AM19" s="220">
        <v>163074</v>
      </c>
      <c r="AN19" s="220">
        <v>2108051</v>
      </c>
      <c r="AO19" s="220">
        <v>339602</v>
      </c>
      <c r="AP19" s="220">
        <v>1150379</v>
      </c>
      <c r="AQ19" s="220">
        <v>70599</v>
      </c>
      <c r="AR19" s="220">
        <v>1202820</v>
      </c>
      <c r="AS19" s="220">
        <v>5821</v>
      </c>
      <c r="AT19" s="220" t="s">
        <v>188</v>
      </c>
      <c r="AU19" s="220">
        <v>2459253</v>
      </c>
      <c r="AV19" s="220">
        <v>743621</v>
      </c>
      <c r="AW19" s="220">
        <v>102920</v>
      </c>
      <c r="AX19" s="220">
        <v>573512</v>
      </c>
      <c r="AY19" s="220">
        <v>1007953</v>
      </c>
      <c r="AZ19" s="220">
        <v>2751456</v>
      </c>
      <c r="BA19" s="220">
        <v>70599</v>
      </c>
      <c r="BB19" s="220">
        <v>71069</v>
      </c>
      <c r="BC19" s="220">
        <v>1202797</v>
      </c>
      <c r="BD19" s="220">
        <v>276157</v>
      </c>
      <c r="BE19" s="220">
        <v>420</v>
      </c>
      <c r="BF19" s="220">
        <v>321586</v>
      </c>
      <c r="BG19" s="220">
        <v>138045</v>
      </c>
      <c r="BH19" s="220" t="s">
        <v>188</v>
      </c>
    </row>
    <row r="20" spans="2:60">
      <c r="B20" s="357"/>
      <c r="C20" s="380">
        <v>63</v>
      </c>
      <c r="D20" s="86">
        <v>1988</v>
      </c>
      <c r="E20" s="220">
        <v>11859186</v>
      </c>
      <c r="F20" s="220">
        <v>2598612</v>
      </c>
      <c r="G20" s="220">
        <v>106535</v>
      </c>
      <c r="H20" s="220">
        <v>14998</v>
      </c>
      <c r="I20" s="220" t="s">
        <v>188</v>
      </c>
      <c r="J20" s="220" t="s">
        <v>188</v>
      </c>
      <c r="K20" s="220" t="s">
        <v>188</v>
      </c>
      <c r="L20" s="220" t="s">
        <v>188</v>
      </c>
      <c r="M20" s="220" t="s">
        <v>188</v>
      </c>
      <c r="N20" s="220">
        <v>65147</v>
      </c>
      <c r="O20" s="220" t="s">
        <v>188</v>
      </c>
      <c r="P20" s="220" t="s">
        <v>188</v>
      </c>
      <c r="Q20" s="220" t="s">
        <v>188</v>
      </c>
      <c r="R20" s="220">
        <v>3597948</v>
      </c>
      <c r="S20" s="220">
        <v>5448</v>
      </c>
      <c r="T20" s="220">
        <v>120670</v>
      </c>
      <c r="U20" s="220">
        <v>220833</v>
      </c>
      <c r="V20" s="220">
        <v>21177</v>
      </c>
      <c r="W20" s="220">
        <v>1940363</v>
      </c>
      <c r="X20" s="220" t="s">
        <v>188</v>
      </c>
      <c r="Y20" s="220">
        <v>883504</v>
      </c>
      <c r="Z20" s="220">
        <v>73945</v>
      </c>
      <c r="AA20" s="220">
        <v>60817</v>
      </c>
      <c r="AB20" s="220">
        <v>255617</v>
      </c>
      <c r="AC20" s="220">
        <v>124156</v>
      </c>
      <c r="AD20" s="220">
        <v>480796</v>
      </c>
      <c r="AE20" s="220">
        <v>1288620</v>
      </c>
      <c r="AF20" s="220">
        <v>11742577</v>
      </c>
      <c r="AG20" s="220">
        <v>191826</v>
      </c>
      <c r="AH20" s="220">
        <v>1277730</v>
      </c>
      <c r="AI20" s="220">
        <v>1622535</v>
      </c>
      <c r="AJ20" s="220">
        <v>1299501</v>
      </c>
      <c r="AK20" s="220">
        <v>81987</v>
      </c>
      <c r="AL20" s="220">
        <v>992905</v>
      </c>
      <c r="AM20" s="220">
        <v>187386</v>
      </c>
      <c r="AN20" s="220">
        <v>2057714</v>
      </c>
      <c r="AO20" s="220">
        <v>326966</v>
      </c>
      <c r="AP20" s="220">
        <v>1044902</v>
      </c>
      <c r="AQ20" s="220">
        <v>1370876</v>
      </c>
      <c r="AR20" s="220">
        <v>1282722</v>
      </c>
      <c r="AS20" s="220">
        <v>5533</v>
      </c>
      <c r="AT20" s="220" t="s">
        <v>188</v>
      </c>
      <c r="AU20" s="220">
        <v>2584737</v>
      </c>
      <c r="AV20" s="220">
        <v>745783</v>
      </c>
      <c r="AW20" s="220">
        <v>114972</v>
      </c>
      <c r="AX20" s="220">
        <v>562714</v>
      </c>
      <c r="AY20" s="220">
        <v>1164727</v>
      </c>
      <c r="AZ20" s="220">
        <v>3069923</v>
      </c>
      <c r="BA20" s="220">
        <v>1370876</v>
      </c>
      <c r="BB20" s="220">
        <v>55953</v>
      </c>
      <c r="BC20" s="220">
        <v>1282702</v>
      </c>
      <c r="BD20" s="220">
        <v>289978</v>
      </c>
      <c r="BE20" s="220">
        <v>1901</v>
      </c>
      <c r="BF20" s="220">
        <v>282288</v>
      </c>
      <c r="BG20" s="220">
        <v>216023</v>
      </c>
      <c r="BH20" s="220" t="s">
        <v>188</v>
      </c>
    </row>
    <row r="21" spans="2:60">
      <c r="B21" s="378" t="s">
        <v>87</v>
      </c>
      <c r="C21" s="380">
        <v>1</v>
      </c>
      <c r="D21" s="86">
        <v>1989</v>
      </c>
      <c r="E21" s="220">
        <v>13654973</v>
      </c>
      <c r="F21" s="220">
        <v>2520678</v>
      </c>
      <c r="G21" s="220">
        <v>229422</v>
      </c>
      <c r="H21" s="220">
        <v>43534</v>
      </c>
      <c r="I21" s="220" t="s">
        <v>188</v>
      </c>
      <c r="J21" s="220" t="s">
        <v>188</v>
      </c>
      <c r="K21" s="220" t="s">
        <v>188</v>
      </c>
      <c r="L21" s="220" t="s">
        <v>188</v>
      </c>
      <c r="M21" s="220" t="s">
        <v>188</v>
      </c>
      <c r="N21" s="220">
        <v>71112</v>
      </c>
      <c r="O21" s="220" t="s">
        <v>188</v>
      </c>
      <c r="P21" s="220" t="s">
        <v>188</v>
      </c>
      <c r="Q21" s="220" t="s">
        <v>188</v>
      </c>
      <c r="R21" s="220">
        <v>4684237</v>
      </c>
      <c r="S21" s="220">
        <v>4560</v>
      </c>
      <c r="T21" s="220">
        <v>109695</v>
      </c>
      <c r="U21" s="220">
        <v>240634</v>
      </c>
      <c r="V21" s="220">
        <v>21384</v>
      </c>
      <c r="W21" s="220">
        <v>2370929</v>
      </c>
      <c r="X21" s="220" t="s">
        <v>188</v>
      </c>
      <c r="Y21" s="220">
        <v>1425522</v>
      </c>
      <c r="Z21" s="220">
        <v>88962</v>
      </c>
      <c r="AA21" s="220">
        <v>30280</v>
      </c>
      <c r="AB21" s="220">
        <v>210565</v>
      </c>
      <c r="AC21" s="220">
        <v>116609</v>
      </c>
      <c r="AD21" s="220">
        <v>617675</v>
      </c>
      <c r="AE21" s="220">
        <v>869175</v>
      </c>
      <c r="AF21" s="220">
        <v>13522897</v>
      </c>
      <c r="AG21" s="220">
        <v>207123</v>
      </c>
      <c r="AH21" s="220">
        <v>2421157</v>
      </c>
      <c r="AI21" s="220">
        <v>1789746</v>
      </c>
      <c r="AJ21" s="220">
        <v>603380</v>
      </c>
      <c r="AK21" s="220">
        <v>77146</v>
      </c>
      <c r="AL21" s="220">
        <v>858245</v>
      </c>
      <c r="AM21" s="220">
        <v>191062</v>
      </c>
      <c r="AN21" s="220">
        <v>2103664</v>
      </c>
      <c r="AO21" s="220">
        <v>319676</v>
      </c>
      <c r="AP21" s="220">
        <v>1155888</v>
      </c>
      <c r="AQ21" s="220">
        <v>2534342</v>
      </c>
      <c r="AR21" s="220">
        <v>1258408</v>
      </c>
      <c r="AS21" s="220">
        <v>3060</v>
      </c>
      <c r="AT21" s="220" t="s">
        <v>188</v>
      </c>
      <c r="AU21" s="220">
        <v>2780350</v>
      </c>
      <c r="AV21" s="220">
        <v>936878</v>
      </c>
      <c r="AW21" s="220">
        <v>107100</v>
      </c>
      <c r="AX21" s="220">
        <v>598081</v>
      </c>
      <c r="AY21" s="220">
        <v>950860</v>
      </c>
      <c r="AZ21" s="220">
        <v>2378788</v>
      </c>
      <c r="BA21" s="220">
        <v>2534342</v>
      </c>
      <c r="BB21" s="220">
        <v>54010</v>
      </c>
      <c r="BC21" s="220">
        <v>1258406</v>
      </c>
      <c r="BD21" s="220">
        <v>1254558</v>
      </c>
      <c r="BE21" s="220">
        <v>2082</v>
      </c>
      <c r="BF21" s="220">
        <v>438183</v>
      </c>
      <c r="BG21" s="220">
        <v>229259</v>
      </c>
      <c r="BH21" s="220" t="s">
        <v>188</v>
      </c>
    </row>
    <row r="22" spans="2:60">
      <c r="B22" s="357"/>
      <c r="C22" s="380">
        <v>2</v>
      </c>
      <c r="D22" s="86">
        <v>1990</v>
      </c>
      <c r="E22" s="220">
        <v>12676549</v>
      </c>
      <c r="F22" s="220">
        <v>2556766</v>
      </c>
      <c r="G22" s="220">
        <v>249830</v>
      </c>
      <c r="H22" s="220">
        <v>98395</v>
      </c>
      <c r="I22" s="220" t="s">
        <v>188</v>
      </c>
      <c r="J22" s="220" t="s">
        <v>188</v>
      </c>
      <c r="K22" s="220" t="s">
        <v>188</v>
      </c>
      <c r="L22" s="220" t="s">
        <v>188</v>
      </c>
      <c r="M22" s="220" t="s">
        <v>188</v>
      </c>
      <c r="N22" s="220">
        <v>72308</v>
      </c>
      <c r="O22" s="220" t="s">
        <v>188</v>
      </c>
      <c r="P22" s="220" t="s">
        <v>188</v>
      </c>
      <c r="Q22" s="220" t="s">
        <v>188</v>
      </c>
      <c r="R22" s="220">
        <v>4706224</v>
      </c>
      <c r="S22" s="220">
        <v>4339</v>
      </c>
      <c r="T22" s="220">
        <v>105143</v>
      </c>
      <c r="U22" s="220">
        <v>243469</v>
      </c>
      <c r="V22" s="220">
        <v>21895</v>
      </c>
      <c r="W22" s="220">
        <v>1533389</v>
      </c>
      <c r="X22" s="220" t="s">
        <v>188</v>
      </c>
      <c r="Y22" s="220">
        <v>720301</v>
      </c>
      <c r="Z22" s="220">
        <v>140470</v>
      </c>
      <c r="AA22" s="220">
        <v>60790</v>
      </c>
      <c r="AB22" s="220">
        <v>148590</v>
      </c>
      <c r="AC22" s="220">
        <v>132076</v>
      </c>
      <c r="AD22" s="220">
        <v>641464</v>
      </c>
      <c r="AE22" s="220">
        <v>1241100</v>
      </c>
      <c r="AF22" s="220">
        <v>12552094</v>
      </c>
      <c r="AG22" s="220">
        <v>216606</v>
      </c>
      <c r="AH22" s="220">
        <v>2144024</v>
      </c>
      <c r="AI22" s="220">
        <v>2269349</v>
      </c>
      <c r="AJ22" s="220">
        <v>1035211</v>
      </c>
      <c r="AK22" s="220">
        <v>64186</v>
      </c>
      <c r="AL22" s="220">
        <v>857782</v>
      </c>
      <c r="AM22" s="220">
        <v>193630</v>
      </c>
      <c r="AN22" s="220">
        <v>2179878</v>
      </c>
      <c r="AO22" s="220">
        <v>349308</v>
      </c>
      <c r="AP22" s="220">
        <v>1244157</v>
      </c>
      <c r="AQ22" s="220">
        <v>608805</v>
      </c>
      <c r="AR22" s="220">
        <v>1326309</v>
      </c>
      <c r="AS22" s="220">
        <v>62849</v>
      </c>
      <c r="AT22" s="220" t="s">
        <v>188</v>
      </c>
      <c r="AU22" s="220">
        <v>2812482</v>
      </c>
      <c r="AV22" s="220">
        <v>924807</v>
      </c>
      <c r="AW22" s="220">
        <v>107441</v>
      </c>
      <c r="AX22" s="220">
        <v>606906</v>
      </c>
      <c r="AY22" s="220">
        <v>1127191</v>
      </c>
      <c r="AZ22" s="220">
        <v>2879768</v>
      </c>
      <c r="BA22" s="220">
        <v>608805</v>
      </c>
      <c r="BB22" s="220">
        <v>40671</v>
      </c>
      <c r="BC22" s="220">
        <v>1326240</v>
      </c>
      <c r="BD22" s="220">
        <v>1229336</v>
      </c>
      <c r="BE22" s="220">
        <v>242514</v>
      </c>
      <c r="BF22" s="220">
        <v>424029</v>
      </c>
      <c r="BG22" s="220">
        <v>221904</v>
      </c>
      <c r="BH22" s="220" t="s">
        <v>188</v>
      </c>
    </row>
    <row r="23" spans="2:60">
      <c r="B23" s="357"/>
      <c r="C23" s="380">
        <v>3</v>
      </c>
      <c r="D23" s="86">
        <v>1991</v>
      </c>
      <c r="E23" s="220">
        <v>12794389</v>
      </c>
      <c r="F23" s="220">
        <v>2553344</v>
      </c>
      <c r="G23" s="220">
        <v>253187</v>
      </c>
      <c r="H23" s="220">
        <v>100865</v>
      </c>
      <c r="I23" s="220" t="s">
        <v>188</v>
      </c>
      <c r="J23" s="220" t="s">
        <v>188</v>
      </c>
      <c r="K23" s="220" t="s">
        <v>188</v>
      </c>
      <c r="L23" s="220" t="s">
        <v>188</v>
      </c>
      <c r="M23" s="220">
        <v>1464</v>
      </c>
      <c r="N23" s="220">
        <v>74579</v>
      </c>
      <c r="O23" s="220" t="s">
        <v>188</v>
      </c>
      <c r="P23" s="220" t="s">
        <v>188</v>
      </c>
      <c r="Q23" s="220" t="s">
        <v>188</v>
      </c>
      <c r="R23" s="220">
        <v>5177436</v>
      </c>
      <c r="S23" s="220">
        <v>4876</v>
      </c>
      <c r="T23" s="220">
        <v>121079</v>
      </c>
      <c r="U23" s="220">
        <v>255245</v>
      </c>
      <c r="V23" s="220">
        <v>22579</v>
      </c>
      <c r="W23" s="220">
        <v>1141542</v>
      </c>
      <c r="X23" s="220" t="s">
        <v>188</v>
      </c>
      <c r="Y23" s="220">
        <v>534470</v>
      </c>
      <c r="Z23" s="220">
        <v>365881</v>
      </c>
      <c r="AA23" s="220">
        <v>27074</v>
      </c>
      <c r="AB23" s="220">
        <v>351216</v>
      </c>
      <c r="AC23" s="220">
        <v>124455</v>
      </c>
      <c r="AD23" s="220">
        <v>644097</v>
      </c>
      <c r="AE23" s="220">
        <v>1041000</v>
      </c>
      <c r="AF23" s="220">
        <v>12572024</v>
      </c>
      <c r="AG23" s="220">
        <v>237280</v>
      </c>
      <c r="AH23" s="220">
        <v>2366254</v>
      </c>
      <c r="AI23" s="220">
        <v>2096698</v>
      </c>
      <c r="AJ23" s="220">
        <v>824177</v>
      </c>
      <c r="AK23" s="220">
        <v>67268</v>
      </c>
      <c r="AL23" s="220">
        <v>845560</v>
      </c>
      <c r="AM23" s="220">
        <v>200976</v>
      </c>
      <c r="AN23" s="220">
        <v>2296245</v>
      </c>
      <c r="AO23" s="220">
        <v>396694</v>
      </c>
      <c r="AP23" s="220">
        <v>1709887</v>
      </c>
      <c r="AQ23" s="220">
        <v>76512</v>
      </c>
      <c r="AR23" s="220">
        <v>1423290</v>
      </c>
      <c r="AS23" s="220">
        <v>31183</v>
      </c>
      <c r="AT23" s="220" t="s">
        <v>188</v>
      </c>
      <c r="AU23" s="220">
        <v>2985419</v>
      </c>
      <c r="AV23" s="220">
        <v>1021925</v>
      </c>
      <c r="AW23" s="220">
        <v>144902</v>
      </c>
      <c r="AX23" s="220">
        <v>630847</v>
      </c>
      <c r="AY23" s="220">
        <v>1222226</v>
      </c>
      <c r="AZ23" s="220">
        <v>2962877</v>
      </c>
      <c r="BA23" s="220">
        <v>76512</v>
      </c>
      <c r="BB23" s="220">
        <v>27120</v>
      </c>
      <c r="BC23" s="220">
        <v>1423290</v>
      </c>
      <c r="BD23" s="220">
        <v>1273885</v>
      </c>
      <c r="BE23" s="220">
        <v>1367</v>
      </c>
      <c r="BF23" s="220">
        <v>399610</v>
      </c>
      <c r="BG23" s="220">
        <v>402044</v>
      </c>
      <c r="BH23" s="220" t="s">
        <v>188</v>
      </c>
    </row>
    <row r="24" spans="2:60">
      <c r="B24" s="357"/>
      <c r="C24" s="380">
        <v>4</v>
      </c>
      <c r="D24" s="86">
        <v>1992</v>
      </c>
      <c r="E24" s="220">
        <v>15085219</v>
      </c>
      <c r="F24" s="220">
        <v>2661894</v>
      </c>
      <c r="G24" s="220">
        <v>261833</v>
      </c>
      <c r="H24" s="220">
        <v>69190</v>
      </c>
      <c r="I24" s="220" t="s">
        <v>188</v>
      </c>
      <c r="J24" s="220" t="s">
        <v>188</v>
      </c>
      <c r="K24" s="220" t="s">
        <v>188</v>
      </c>
      <c r="L24" s="220" t="s">
        <v>188</v>
      </c>
      <c r="M24" s="220">
        <v>3866</v>
      </c>
      <c r="N24" s="220">
        <v>72029</v>
      </c>
      <c r="O24" s="220" t="s">
        <v>188</v>
      </c>
      <c r="P24" s="220" t="s">
        <v>188</v>
      </c>
      <c r="Q24" s="220" t="s">
        <v>188</v>
      </c>
      <c r="R24" s="220">
        <v>5389460</v>
      </c>
      <c r="S24" s="220">
        <v>4769</v>
      </c>
      <c r="T24" s="220">
        <v>138503</v>
      </c>
      <c r="U24" s="220">
        <v>267685</v>
      </c>
      <c r="V24" s="220">
        <v>23718</v>
      </c>
      <c r="W24" s="220">
        <v>1361981</v>
      </c>
      <c r="X24" s="220" t="s">
        <v>188</v>
      </c>
      <c r="Y24" s="220">
        <v>477178</v>
      </c>
      <c r="Z24" s="220">
        <v>254573</v>
      </c>
      <c r="AA24" s="220">
        <v>34800</v>
      </c>
      <c r="AB24" s="220">
        <v>866763</v>
      </c>
      <c r="AC24" s="220">
        <v>222365</v>
      </c>
      <c r="AD24" s="220">
        <v>634812</v>
      </c>
      <c r="AE24" s="220">
        <v>2339800</v>
      </c>
      <c r="AF24" s="220">
        <v>14879001</v>
      </c>
      <c r="AG24" s="220">
        <v>249853</v>
      </c>
      <c r="AH24" s="220">
        <v>2961783</v>
      </c>
      <c r="AI24" s="220">
        <v>2587734</v>
      </c>
      <c r="AJ24" s="220">
        <v>968477</v>
      </c>
      <c r="AK24" s="220">
        <v>47862</v>
      </c>
      <c r="AL24" s="220">
        <v>727870</v>
      </c>
      <c r="AM24" s="220">
        <v>209308</v>
      </c>
      <c r="AN24" s="220">
        <v>3415167</v>
      </c>
      <c r="AO24" s="220">
        <v>420684</v>
      </c>
      <c r="AP24" s="220">
        <v>1645305</v>
      </c>
      <c r="AQ24" s="220">
        <v>57404</v>
      </c>
      <c r="AR24" s="220">
        <v>1569349</v>
      </c>
      <c r="AS24" s="220">
        <v>18205</v>
      </c>
      <c r="AT24" s="220" t="s">
        <v>188</v>
      </c>
      <c r="AU24" s="220">
        <v>3110392</v>
      </c>
      <c r="AV24" s="220">
        <v>1155209</v>
      </c>
      <c r="AW24" s="220">
        <v>148993</v>
      </c>
      <c r="AX24" s="220">
        <v>707744</v>
      </c>
      <c r="AY24" s="220">
        <v>1292740</v>
      </c>
      <c r="AZ24" s="220">
        <v>5004052</v>
      </c>
      <c r="BA24" s="220">
        <v>57404</v>
      </c>
      <c r="BB24" s="220" t="s">
        <v>188</v>
      </c>
      <c r="BC24" s="220">
        <v>1569341</v>
      </c>
      <c r="BD24" s="220">
        <v>824238</v>
      </c>
      <c r="BE24" s="220">
        <v>67592</v>
      </c>
      <c r="BF24" s="220">
        <v>382563</v>
      </c>
      <c r="BG24" s="220">
        <v>558733</v>
      </c>
      <c r="BH24" s="220" t="s">
        <v>188</v>
      </c>
    </row>
    <row r="25" spans="2:60">
      <c r="B25" s="357"/>
      <c r="C25" s="380">
        <v>5</v>
      </c>
      <c r="D25" s="86">
        <v>1993</v>
      </c>
      <c r="E25" s="220">
        <v>15043369</v>
      </c>
      <c r="F25" s="220">
        <v>2798388</v>
      </c>
      <c r="G25" s="220">
        <v>283985</v>
      </c>
      <c r="H25" s="220">
        <v>79967</v>
      </c>
      <c r="I25" s="220" t="s">
        <v>188</v>
      </c>
      <c r="J25" s="220" t="s">
        <v>188</v>
      </c>
      <c r="K25" s="220" t="s">
        <v>188</v>
      </c>
      <c r="L25" s="220" t="s">
        <v>188</v>
      </c>
      <c r="M25" s="220">
        <v>3587</v>
      </c>
      <c r="N25" s="220">
        <v>72402</v>
      </c>
      <c r="O25" s="220" t="s">
        <v>188</v>
      </c>
      <c r="P25" s="220" t="s">
        <v>188</v>
      </c>
      <c r="Q25" s="220" t="s">
        <v>188</v>
      </c>
      <c r="R25" s="220">
        <v>5278633</v>
      </c>
      <c r="S25" s="220">
        <v>4821</v>
      </c>
      <c r="T25" s="220">
        <v>192765</v>
      </c>
      <c r="U25" s="220">
        <v>256184</v>
      </c>
      <c r="V25" s="220">
        <v>26275</v>
      </c>
      <c r="W25" s="220">
        <v>1547952</v>
      </c>
      <c r="X25" s="220" t="s">
        <v>188</v>
      </c>
      <c r="Y25" s="220">
        <v>621315</v>
      </c>
      <c r="Z25" s="220">
        <v>268519</v>
      </c>
      <c r="AA25" s="220">
        <v>32101</v>
      </c>
      <c r="AB25" s="220">
        <v>953914</v>
      </c>
      <c r="AC25" s="220">
        <v>206218</v>
      </c>
      <c r="AD25" s="220">
        <v>636143</v>
      </c>
      <c r="AE25" s="220">
        <v>1780200</v>
      </c>
      <c r="AF25" s="220">
        <v>14851862</v>
      </c>
      <c r="AG25" s="220">
        <v>264733</v>
      </c>
      <c r="AH25" s="220">
        <v>2478975</v>
      </c>
      <c r="AI25" s="220">
        <v>2745938</v>
      </c>
      <c r="AJ25" s="220">
        <v>1066682</v>
      </c>
      <c r="AK25" s="220">
        <v>23168</v>
      </c>
      <c r="AL25" s="220">
        <v>898576</v>
      </c>
      <c r="AM25" s="220">
        <v>228466</v>
      </c>
      <c r="AN25" s="220">
        <v>3271144</v>
      </c>
      <c r="AO25" s="220">
        <v>457194</v>
      </c>
      <c r="AP25" s="220">
        <v>1260964</v>
      </c>
      <c r="AQ25" s="220">
        <v>190862</v>
      </c>
      <c r="AR25" s="220">
        <v>1932732</v>
      </c>
      <c r="AS25" s="220">
        <v>32428</v>
      </c>
      <c r="AT25" s="220" t="s">
        <v>188</v>
      </c>
      <c r="AU25" s="220">
        <v>3229704</v>
      </c>
      <c r="AV25" s="220">
        <v>1153473</v>
      </c>
      <c r="AW25" s="220">
        <v>130822</v>
      </c>
      <c r="AX25" s="220">
        <v>888655</v>
      </c>
      <c r="AY25" s="220">
        <v>1558075</v>
      </c>
      <c r="AZ25" s="220">
        <v>3924143</v>
      </c>
      <c r="BA25" s="220">
        <v>190862</v>
      </c>
      <c r="BB25" s="220" t="s">
        <v>188</v>
      </c>
      <c r="BC25" s="220">
        <v>1932732</v>
      </c>
      <c r="BD25" s="220">
        <v>752265</v>
      </c>
      <c r="BE25" s="220">
        <v>61565</v>
      </c>
      <c r="BF25" s="220">
        <v>460950</v>
      </c>
      <c r="BG25" s="220">
        <v>568616</v>
      </c>
      <c r="BH25" s="220" t="s">
        <v>188</v>
      </c>
    </row>
    <row r="26" spans="2:60">
      <c r="B26" s="357"/>
      <c r="C26" s="380">
        <v>6</v>
      </c>
      <c r="D26" s="86">
        <v>1994</v>
      </c>
      <c r="E26" s="220">
        <v>16039597</v>
      </c>
      <c r="F26" s="220">
        <v>2680251</v>
      </c>
      <c r="G26" s="220">
        <v>288278</v>
      </c>
      <c r="H26" s="220">
        <v>106342</v>
      </c>
      <c r="I26" s="220" t="s">
        <v>188</v>
      </c>
      <c r="J26" s="220" t="s">
        <v>188</v>
      </c>
      <c r="K26" s="220" t="s">
        <v>188</v>
      </c>
      <c r="L26" s="220" t="s">
        <v>188</v>
      </c>
      <c r="M26" s="220">
        <v>3225</v>
      </c>
      <c r="N26" s="220">
        <v>82256</v>
      </c>
      <c r="O26" s="220" t="s">
        <v>188</v>
      </c>
      <c r="P26" s="220" t="s">
        <v>188</v>
      </c>
      <c r="Q26" s="220" t="s">
        <v>188</v>
      </c>
      <c r="R26" s="220">
        <v>5416426</v>
      </c>
      <c r="S26" s="220">
        <v>4556</v>
      </c>
      <c r="T26" s="220">
        <v>181695</v>
      </c>
      <c r="U26" s="220">
        <v>269381</v>
      </c>
      <c r="V26" s="220">
        <v>26474</v>
      </c>
      <c r="W26" s="220">
        <v>1075401</v>
      </c>
      <c r="X26" s="220" t="s">
        <v>188</v>
      </c>
      <c r="Y26" s="220">
        <v>647889</v>
      </c>
      <c r="Z26" s="220">
        <v>257064</v>
      </c>
      <c r="AA26" s="220">
        <v>41705</v>
      </c>
      <c r="AB26" s="220">
        <v>873586</v>
      </c>
      <c r="AC26" s="220">
        <v>191507</v>
      </c>
      <c r="AD26" s="220">
        <v>575061</v>
      </c>
      <c r="AE26" s="220">
        <v>3318500</v>
      </c>
      <c r="AF26" s="220">
        <v>15847372</v>
      </c>
      <c r="AG26" s="220">
        <v>243873</v>
      </c>
      <c r="AH26" s="220">
        <v>4852207</v>
      </c>
      <c r="AI26" s="220">
        <v>2617699</v>
      </c>
      <c r="AJ26" s="220">
        <v>1187940</v>
      </c>
      <c r="AK26" s="220">
        <v>21496</v>
      </c>
      <c r="AL26" s="220">
        <v>991820</v>
      </c>
      <c r="AM26" s="220">
        <v>214808</v>
      </c>
      <c r="AN26" s="220">
        <v>2155916</v>
      </c>
      <c r="AO26" s="220">
        <v>482430</v>
      </c>
      <c r="AP26" s="220">
        <v>1071784</v>
      </c>
      <c r="AQ26" s="220">
        <v>93135</v>
      </c>
      <c r="AR26" s="220">
        <v>1894013</v>
      </c>
      <c r="AS26" s="220">
        <v>20251</v>
      </c>
      <c r="AT26" s="220" t="s">
        <v>188</v>
      </c>
      <c r="AU26" s="220">
        <v>3180643</v>
      </c>
      <c r="AV26" s="220">
        <v>1206352</v>
      </c>
      <c r="AW26" s="220">
        <v>152659</v>
      </c>
      <c r="AX26" s="220">
        <v>897942</v>
      </c>
      <c r="AY26" s="220">
        <v>1712083</v>
      </c>
      <c r="AZ26" s="220">
        <v>5077530</v>
      </c>
      <c r="BA26" s="220">
        <v>93135</v>
      </c>
      <c r="BB26" s="220" t="s">
        <v>188</v>
      </c>
      <c r="BC26" s="220">
        <v>1894013</v>
      </c>
      <c r="BD26" s="220">
        <v>735196</v>
      </c>
      <c r="BE26" s="220">
        <v>13185</v>
      </c>
      <c r="BF26" s="220">
        <v>401284</v>
      </c>
      <c r="BG26" s="220">
        <v>483350</v>
      </c>
      <c r="BH26" s="220" t="s">
        <v>188</v>
      </c>
    </row>
    <row r="27" spans="2:60">
      <c r="B27" s="357"/>
      <c r="C27" s="380">
        <v>7</v>
      </c>
      <c r="D27" s="86">
        <v>1995</v>
      </c>
      <c r="E27" s="220">
        <v>16167641</v>
      </c>
      <c r="F27" s="220">
        <v>2825514</v>
      </c>
      <c r="G27" s="220">
        <v>297376</v>
      </c>
      <c r="H27" s="220">
        <v>72092</v>
      </c>
      <c r="I27" s="220" t="s">
        <v>188</v>
      </c>
      <c r="J27" s="220" t="s">
        <v>188</v>
      </c>
      <c r="K27" s="220" t="s">
        <v>188</v>
      </c>
      <c r="L27" s="220" t="s">
        <v>188</v>
      </c>
      <c r="M27" s="220">
        <v>3704</v>
      </c>
      <c r="N27" s="220">
        <v>86842</v>
      </c>
      <c r="O27" s="220" t="s">
        <v>188</v>
      </c>
      <c r="P27" s="220" t="s">
        <v>188</v>
      </c>
      <c r="Q27" s="220" t="s">
        <v>188</v>
      </c>
      <c r="R27" s="220">
        <v>5236939</v>
      </c>
      <c r="S27" s="220">
        <v>4601</v>
      </c>
      <c r="T27" s="220">
        <v>193473</v>
      </c>
      <c r="U27" s="220">
        <v>301814</v>
      </c>
      <c r="V27" s="220">
        <v>49471</v>
      </c>
      <c r="W27" s="220">
        <v>1272737</v>
      </c>
      <c r="X27" s="220" t="s">
        <v>188</v>
      </c>
      <c r="Y27" s="220">
        <v>887177</v>
      </c>
      <c r="Z27" s="220">
        <v>120854</v>
      </c>
      <c r="AA27" s="220">
        <v>58570</v>
      </c>
      <c r="AB27" s="220">
        <v>942453</v>
      </c>
      <c r="AC27" s="220">
        <v>192225</v>
      </c>
      <c r="AD27" s="220">
        <v>878399</v>
      </c>
      <c r="AE27" s="220">
        <v>2743400</v>
      </c>
      <c r="AF27" s="220">
        <v>16019750</v>
      </c>
      <c r="AG27" s="220">
        <v>244714</v>
      </c>
      <c r="AH27" s="220">
        <v>3754974</v>
      </c>
      <c r="AI27" s="220">
        <v>3132149</v>
      </c>
      <c r="AJ27" s="220">
        <v>910906</v>
      </c>
      <c r="AK27" s="220">
        <v>18791</v>
      </c>
      <c r="AL27" s="220">
        <v>1156933</v>
      </c>
      <c r="AM27" s="220">
        <v>230188</v>
      </c>
      <c r="AN27" s="220">
        <v>2169651</v>
      </c>
      <c r="AO27" s="220">
        <v>509907</v>
      </c>
      <c r="AP27" s="220">
        <v>1269095</v>
      </c>
      <c r="AQ27" s="220">
        <v>107398</v>
      </c>
      <c r="AR27" s="220">
        <v>2496984</v>
      </c>
      <c r="AS27" s="220">
        <v>18060</v>
      </c>
      <c r="AT27" s="220" t="s">
        <v>188</v>
      </c>
      <c r="AU27" s="220">
        <v>3197285</v>
      </c>
      <c r="AV27" s="220">
        <v>1300641</v>
      </c>
      <c r="AW27" s="220">
        <v>150362</v>
      </c>
      <c r="AX27" s="220">
        <v>1210395</v>
      </c>
      <c r="AY27" s="220">
        <v>1318166</v>
      </c>
      <c r="AZ27" s="220">
        <v>4115443</v>
      </c>
      <c r="BA27" s="220">
        <v>107398</v>
      </c>
      <c r="BB27" s="220" t="s">
        <v>188</v>
      </c>
      <c r="BC27" s="220">
        <v>2496984</v>
      </c>
      <c r="BD27" s="220">
        <v>729841</v>
      </c>
      <c r="BE27" s="220">
        <v>201829</v>
      </c>
      <c r="BF27" s="220">
        <v>695073</v>
      </c>
      <c r="BG27" s="220">
        <v>496333</v>
      </c>
      <c r="BH27" s="220" t="s">
        <v>188</v>
      </c>
    </row>
    <row r="28" spans="2:60">
      <c r="B28" s="357"/>
      <c r="C28" s="380">
        <v>8</v>
      </c>
      <c r="D28" s="86">
        <v>1996</v>
      </c>
      <c r="E28" s="220">
        <v>17923176</v>
      </c>
      <c r="F28" s="220">
        <v>2865325</v>
      </c>
      <c r="G28" s="220">
        <v>291889</v>
      </c>
      <c r="H28" s="220">
        <v>42180</v>
      </c>
      <c r="I28" s="220" t="s">
        <v>188</v>
      </c>
      <c r="J28" s="220" t="s">
        <v>188</v>
      </c>
      <c r="K28" s="220" t="s">
        <v>188</v>
      </c>
      <c r="L28" s="220" t="s">
        <v>188</v>
      </c>
      <c r="M28" s="220">
        <v>3032</v>
      </c>
      <c r="N28" s="220">
        <v>90924</v>
      </c>
      <c r="O28" s="220" t="s">
        <v>188</v>
      </c>
      <c r="P28" s="220" t="s">
        <v>188</v>
      </c>
      <c r="Q28" s="220" t="s">
        <v>188</v>
      </c>
      <c r="R28" s="220">
        <v>5385773</v>
      </c>
      <c r="S28" s="220">
        <v>4555</v>
      </c>
      <c r="T28" s="220">
        <v>217560</v>
      </c>
      <c r="U28" s="220">
        <v>292065</v>
      </c>
      <c r="V28" s="220">
        <v>51823</v>
      </c>
      <c r="W28" s="220">
        <v>1288209</v>
      </c>
      <c r="X28" s="220" t="s">
        <v>188</v>
      </c>
      <c r="Y28" s="220">
        <v>669810</v>
      </c>
      <c r="Z28" s="220">
        <v>136397</v>
      </c>
      <c r="AA28" s="220">
        <v>44642</v>
      </c>
      <c r="AB28" s="220">
        <v>828559</v>
      </c>
      <c r="AC28" s="220">
        <v>147891</v>
      </c>
      <c r="AD28" s="220">
        <v>771242</v>
      </c>
      <c r="AE28" s="220">
        <v>4791300</v>
      </c>
      <c r="AF28" s="220">
        <v>17741111</v>
      </c>
      <c r="AG28" s="220">
        <v>240140</v>
      </c>
      <c r="AH28" s="220">
        <v>4418512</v>
      </c>
      <c r="AI28" s="220">
        <v>3418071</v>
      </c>
      <c r="AJ28" s="220">
        <v>941703</v>
      </c>
      <c r="AK28" s="220">
        <v>21538</v>
      </c>
      <c r="AL28" s="220">
        <v>879830</v>
      </c>
      <c r="AM28" s="220">
        <v>445178</v>
      </c>
      <c r="AN28" s="220">
        <v>2842589</v>
      </c>
      <c r="AO28" s="220">
        <v>562920</v>
      </c>
      <c r="AP28" s="220">
        <v>1378326</v>
      </c>
      <c r="AQ28" s="220">
        <v>65954</v>
      </c>
      <c r="AR28" s="220">
        <v>2427193</v>
      </c>
      <c r="AS28" s="220">
        <v>99157</v>
      </c>
      <c r="AT28" s="220" t="s">
        <v>188</v>
      </c>
      <c r="AU28" s="220">
        <v>3197013</v>
      </c>
      <c r="AV28" s="220">
        <v>1357601</v>
      </c>
      <c r="AW28" s="220">
        <v>140486</v>
      </c>
      <c r="AX28" s="220">
        <v>1282802</v>
      </c>
      <c r="AY28" s="220">
        <v>1442817</v>
      </c>
      <c r="AZ28" s="220">
        <v>5839140</v>
      </c>
      <c r="BA28" s="220">
        <v>65954</v>
      </c>
      <c r="BB28" s="220" t="s">
        <v>188</v>
      </c>
      <c r="BC28" s="220">
        <v>2427193</v>
      </c>
      <c r="BD28" s="220">
        <v>516634</v>
      </c>
      <c r="BE28" s="220">
        <v>158352</v>
      </c>
      <c r="BF28" s="220">
        <v>823814</v>
      </c>
      <c r="BG28" s="220">
        <v>489305</v>
      </c>
      <c r="BH28" s="220" t="s">
        <v>188</v>
      </c>
    </row>
    <row r="29" spans="2:60">
      <c r="B29" s="378"/>
      <c r="C29" s="380">
        <v>9</v>
      </c>
      <c r="D29" s="86">
        <v>1997</v>
      </c>
      <c r="E29" s="220">
        <v>15436104</v>
      </c>
      <c r="F29" s="220">
        <v>2935169</v>
      </c>
      <c r="G29" s="220">
        <v>197436</v>
      </c>
      <c r="H29" s="220">
        <v>33007</v>
      </c>
      <c r="I29" s="220" t="s">
        <v>188</v>
      </c>
      <c r="J29" s="220" t="s">
        <v>188</v>
      </c>
      <c r="K29" s="220">
        <v>62111</v>
      </c>
      <c r="L29" s="220" t="s">
        <v>188</v>
      </c>
      <c r="M29" s="220">
        <v>6280</v>
      </c>
      <c r="N29" s="220">
        <v>72151</v>
      </c>
      <c r="O29" s="220" t="s">
        <v>188</v>
      </c>
      <c r="P29" s="220" t="s">
        <v>188</v>
      </c>
      <c r="Q29" s="220" t="s">
        <v>188</v>
      </c>
      <c r="R29" s="220">
        <v>5467055</v>
      </c>
      <c r="S29" s="220">
        <v>4458</v>
      </c>
      <c r="T29" s="220">
        <v>256233</v>
      </c>
      <c r="U29" s="220">
        <v>299325</v>
      </c>
      <c r="V29" s="220">
        <v>55370</v>
      </c>
      <c r="W29" s="220">
        <v>1551673</v>
      </c>
      <c r="X29" s="220" t="s">
        <v>188</v>
      </c>
      <c r="Y29" s="220">
        <v>668803</v>
      </c>
      <c r="Z29" s="220">
        <v>157696</v>
      </c>
      <c r="AA29" s="220">
        <v>31302</v>
      </c>
      <c r="AB29" s="220">
        <v>505933</v>
      </c>
      <c r="AC29" s="220">
        <v>182065</v>
      </c>
      <c r="AD29" s="220">
        <v>698737</v>
      </c>
      <c r="AE29" s="220">
        <v>2251300</v>
      </c>
      <c r="AF29" s="220">
        <v>15235916</v>
      </c>
      <c r="AG29" s="220">
        <v>235087</v>
      </c>
      <c r="AH29" s="220">
        <v>2025053</v>
      </c>
      <c r="AI29" s="220">
        <v>3386459</v>
      </c>
      <c r="AJ29" s="220">
        <v>1002725</v>
      </c>
      <c r="AK29" s="220">
        <v>22965</v>
      </c>
      <c r="AL29" s="220">
        <v>888060</v>
      </c>
      <c r="AM29" s="220">
        <v>244893</v>
      </c>
      <c r="AN29" s="220">
        <v>3360515</v>
      </c>
      <c r="AO29" s="220">
        <v>551499</v>
      </c>
      <c r="AP29" s="220">
        <v>1005900</v>
      </c>
      <c r="AQ29" s="220">
        <v>223385</v>
      </c>
      <c r="AR29" s="220">
        <v>2255963</v>
      </c>
      <c r="AS29" s="220">
        <v>33412</v>
      </c>
      <c r="AT29" s="220" t="s">
        <v>188</v>
      </c>
      <c r="AU29" s="220">
        <v>3262220</v>
      </c>
      <c r="AV29" s="220">
        <v>1347071</v>
      </c>
      <c r="AW29" s="220">
        <v>149313</v>
      </c>
      <c r="AX29" s="220">
        <v>1431439</v>
      </c>
      <c r="AY29" s="220">
        <v>1501284</v>
      </c>
      <c r="AZ29" s="220">
        <v>3563688</v>
      </c>
      <c r="BA29" s="220">
        <v>223385</v>
      </c>
      <c r="BB29" s="220" t="s">
        <v>188</v>
      </c>
      <c r="BC29" s="220">
        <v>2255963</v>
      </c>
      <c r="BD29" s="220">
        <v>450697</v>
      </c>
      <c r="BE29" s="220">
        <v>20986</v>
      </c>
      <c r="BF29" s="220">
        <v>486986</v>
      </c>
      <c r="BG29" s="220">
        <v>542884</v>
      </c>
      <c r="BH29" s="220" t="s">
        <v>188</v>
      </c>
    </row>
    <row r="30" spans="2:60">
      <c r="B30" s="148"/>
      <c r="C30" s="380">
        <v>10</v>
      </c>
      <c r="D30" s="86">
        <v>1998</v>
      </c>
      <c r="E30" s="220">
        <v>17143720</v>
      </c>
      <c r="F30" s="220">
        <v>2856555</v>
      </c>
      <c r="G30" s="220">
        <v>147645</v>
      </c>
      <c r="H30" s="220">
        <v>25940</v>
      </c>
      <c r="I30" s="220" t="s">
        <v>188</v>
      </c>
      <c r="J30" s="220" t="s">
        <v>188</v>
      </c>
      <c r="K30" s="220">
        <v>270815</v>
      </c>
      <c r="L30" s="220" t="s">
        <v>188</v>
      </c>
      <c r="M30" s="220">
        <v>5486</v>
      </c>
      <c r="N30" s="220">
        <v>66854</v>
      </c>
      <c r="O30" s="220" t="s">
        <v>188</v>
      </c>
      <c r="P30" s="220" t="s">
        <v>188</v>
      </c>
      <c r="Q30" s="220" t="s">
        <v>188</v>
      </c>
      <c r="R30" s="220">
        <v>5845232</v>
      </c>
      <c r="S30" s="220">
        <v>4549</v>
      </c>
      <c r="T30" s="220">
        <v>286157</v>
      </c>
      <c r="U30" s="220">
        <v>304054</v>
      </c>
      <c r="V30" s="220">
        <v>52751</v>
      </c>
      <c r="W30" s="220">
        <v>1713873</v>
      </c>
      <c r="X30" s="220" t="s">
        <v>188</v>
      </c>
      <c r="Y30" s="220">
        <v>1073878</v>
      </c>
      <c r="Z30" s="220">
        <v>53172</v>
      </c>
      <c r="AA30" s="220">
        <v>11665</v>
      </c>
      <c r="AB30" s="220">
        <v>1087004</v>
      </c>
      <c r="AC30" s="220">
        <v>200188</v>
      </c>
      <c r="AD30" s="220">
        <v>635902</v>
      </c>
      <c r="AE30" s="220">
        <v>2502000</v>
      </c>
      <c r="AF30" s="220">
        <v>16852552</v>
      </c>
      <c r="AG30" s="220">
        <v>228143</v>
      </c>
      <c r="AH30" s="220">
        <v>2123386</v>
      </c>
      <c r="AI30" s="220">
        <v>3740263</v>
      </c>
      <c r="AJ30" s="220">
        <v>954863</v>
      </c>
      <c r="AK30" s="220">
        <v>25821</v>
      </c>
      <c r="AL30" s="220">
        <v>1370541</v>
      </c>
      <c r="AM30" s="220">
        <v>386729</v>
      </c>
      <c r="AN30" s="220">
        <v>2947721</v>
      </c>
      <c r="AO30" s="220">
        <v>564091</v>
      </c>
      <c r="AP30" s="220">
        <v>1150760</v>
      </c>
      <c r="AQ30" s="220">
        <v>299590</v>
      </c>
      <c r="AR30" s="220">
        <v>3027232</v>
      </c>
      <c r="AS30" s="220">
        <v>33412</v>
      </c>
      <c r="AT30" s="220" t="s">
        <v>188</v>
      </c>
      <c r="AU30" s="220">
        <v>3273485</v>
      </c>
      <c r="AV30" s="220">
        <v>1409232</v>
      </c>
      <c r="AW30" s="220">
        <v>150984</v>
      </c>
      <c r="AX30" s="220">
        <v>1522546</v>
      </c>
      <c r="AY30" s="220">
        <v>1628892</v>
      </c>
      <c r="AZ30" s="220">
        <v>3727059</v>
      </c>
      <c r="BA30" s="220">
        <v>299590</v>
      </c>
      <c r="BB30" s="220" t="s">
        <v>188</v>
      </c>
      <c r="BC30" s="220">
        <v>3027232</v>
      </c>
      <c r="BD30" s="220">
        <v>490579</v>
      </c>
      <c r="BE30" s="220">
        <v>41734</v>
      </c>
      <c r="BF30" s="220">
        <v>547302</v>
      </c>
      <c r="BG30" s="220">
        <v>733917</v>
      </c>
      <c r="BH30" s="220" t="s">
        <v>188</v>
      </c>
    </row>
    <row r="31" spans="2:60">
      <c r="B31" s="148"/>
      <c r="C31" s="380">
        <v>11</v>
      </c>
      <c r="D31" s="86">
        <v>1999</v>
      </c>
      <c r="E31" s="220">
        <v>18514653</v>
      </c>
      <c r="F31" s="220">
        <v>2840715</v>
      </c>
      <c r="G31" s="220">
        <v>151113</v>
      </c>
      <c r="H31" s="220">
        <v>29005</v>
      </c>
      <c r="I31" s="220" t="s">
        <v>188</v>
      </c>
      <c r="J31" s="220" t="s">
        <v>188</v>
      </c>
      <c r="K31" s="220">
        <v>255481</v>
      </c>
      <c r="L31" s="220" t="s">
        <v>188</v>
      </c>
      <c r="M31" s="220">
        <v>4374</v>
      </c>
      <c r="N31" s="220">
        <v>64237</v>
      </c>
      <c r="O31" s="220" t="s">
        <v>188</v>
      </c>
      <c r="P31" s="220" t="s">
        <v>188</v>
      </c>
      <c r="Q31" s="220">
        <v>70820</v>
      </c>
      <c r="R31" s="220">
        <v>6155525</v>
      </c>
      <c r="S31" s="220">
        <v>4402</v>
      </c>
      <c r="T31" s="220">
        <v>281390</v>
      </c>
      <c r="U31" s="220">
        <v>296747</v>
      </c>
      <c r="V31" s="220">
        <v>50786</v>
      </c>
      <c r="W31" s="220">
        <v>2072450</v>
      </c>
      <c r="X31" s="220" t="s">
        <v>188</v>
      </c>
      <c r="Y31" s="220">
        <v>945163</v>
      </c>
      <c r="Z31" s="220">
        <v>101454</v>
      </c>
      <c r="AA31" s="220">
        <v>13683</v>
      </c>
      <c r="AB31" s="220">
        <v>639079</v>
      </c>
      <c r="AC31" s="220">
        <v>291168</v>
      </c>
      <c r="AD31" s="220">
        <v>908661</v>
      </c>
      <c r="AE31" s="220">
        <v>3338400</v>
      </c>
      <c r="AF31" s="220">
        <v>18318873</v>
      </c>
      <c r="AG31" s="220">
        <v>236502</v>
      </c>
      <c r="AH31" s="220">
        <v>2203256</v>
      </c>
      <c r="AI31" s="220">
        <v>4614856</v>
      </c>
      <c r="AJ31" s="220">
        <v>958858</v>
      </c>
      <c r="AK31" s="220">
        <v>18601</v>
      </c>
      <c r="AL31" s="220">
        <v>1066539</v>
      </c>
      <c r="AM31" s="220">
        <v>220022</v>
      </c>
      <c r="AN31" s="220">
        <v>2720174</v>
      </c>
      <c r="AO31" s="220">
        <v>564261</v>
      </c>
      <c r="AP31" s="220">
        <v>1981847</v>
      </c>
      <c r="AQ31" s="220">
        <v>244044</v>
      </c>
      <c r="AR31" s="220">
        <v>3456501</v>
      </c>
      <c r="AS31" s="220">
        <v>33412</v>
      </c>
      <c r="AT31" s="220" t="s">
        <v>188</v>
      </c>
      <c r="AU31" s="220">
        <v>3181761</v>
      </c>
      <c r="AV31" s="220">
        <v>1387877</v>
      </c>
      <c r="AW31" s="220">
        <v>142721</v>
      </c>
      <c r="AX31" s="220">
        <v>1660226</v>
      </c>
      <c r="AY31" s="220">
        <v>1724084</v>
      </c>
      <c r="AZ31" s="220">
        <v>4047357</v>
      </c>
      <c r="BA31" s="220">
        <v>244044</v>
      </c>
      <c r="BB31" s="220" t="s">
        <v>188</v>
      </c>
      <c r="BC31" s="220">
        <v>3456501</v>
      </c>
      <c r="BD31" s="220">
        <v>1054927</v>
      </c>
      <c r="BE31" s="220">
        <v>20015</v>
      </c>
      <c r="BF31" s="220">
        <v>647496</v>
      </c>
      <c r="BG31" s="220">
        <v>751864</v>
      </c>
      <c r="BH31" s="220" t="s">
        <v>188</v>
      </c>
    </row>
    <row r="32" spans="2:60">
      <c r="B32" s="148"/>
      <c r="C32" s="380">
        <v>12</v>
      </c>
      <c r="D32" s="86">
        <v>2000</v>
      </c>
      <c r="E32" s="220">
        <v>16806202</v>
      </c>
      <c r="F32" s="220">
        <v>2780664</v>
      </c>
      <c r="G32" s="220">
        <v>154663</v>
      </c>
      <c r="H32" s="220">
        <v>129154</v>
      </c>
      <c r="I32" s="220" t="s">
        <v>188</v>
      </c>
      <c r="J32" s="220" t="s">
        <v>188</v>
      </c>
      <c r="K32" s="220">
        <v>263470</v>
      </c>
      <c r="L32" s="220" t="s">
        <v>188</v>
      </c>
      <c r="M32" s="220">
        <v>812</v>
      </c>
      <c r="N32" s="220">
        <v>60430</v>
      </c>
      <c r="O32" s="220" t="s">
        <v>188</v>
      </c>
      <c r="P32" s="220" t="s">
        <v>188</v>
      </c>
      <c r="Q32" s="220">
        <v>89335</v>
      </c>
      <c r="R32" s="220">
        <v>6383163</v>
      </c>
      <c r="S32" s="220">
        <v>3862</v>
      </c>
      <c r="T32" s="220">
        <v>204561</v>
      </c>
      <c r="U32" s="220">
        <v>258380</v>
      </c>
      <c r="V32" s="220">
        <v>55410</v>
      </c>
      <c r="W32" s="220">
        <v>1667996</v>
      </c>
      <c r="X32" s="220" t="s">
        <v>188</v>
      </c>
      <c r="Y32" s="220">
        <v>977882</v>
      </c>
      <c r="Z32" s="220">
        <v>75319</v>
      </c>
      <c r="AA32" s="220">
        <v>5011</v>
      </c>
      <c r="AB32" s="220">
        <v>348015</v>
      </c>
      <c r="AC32" s="220">
        <v>195780</v>
      </c>
      <c r="AD32" s="220">
        <v>910395</v>
      </c>
      <c r="AE32" s="220">
        <v>2241900</v>
      </c>
      <c r="AF32" s="220">
        <v>16486094</v>
      </c>
      <c r="AG32" s="220">
        <v>233175</v>
      </c>
      <c r="AH32" s="220">
        <v>2200510</v>
      </c>
      <c r="AI32" s="220">
        <v>3529433</v>
      </c>
      <c r="AJ32" s="220">
        <v>991999</v>
      </c>
      <c r="AK32" s="220">
        <v>18639</v>
      </c>
      <c r="AL32" s="220">
        <v>1027888</v>
      </c>
      <c r="AM32" s="220">
        <v>428016</v>
      </c>
      <c r="AN32" s="220">
        <v>2379168</v>
      </c>
      <c r="AO32" s="220">
        <v>587007</v>
      </c>
      <c r="AP32" s="220">
        <v>2415983</v>
      </c>
      <c r="AQ32" s="220">
        <v>71086</v>
      </c>
      <c r="AR32" s="220">
        <v>2548058</v>
      </c>
      <c r="AS32" s="220">
        <v>55132</v>
      </c>
      <c r="AT32" s="220" t="s">
        <v>188</v>
      </c>
      <c r="AU32" s="220">
        <v>3036579</v>
      </c>
      <c r="AV32" s="220">
        <v>1342649</v>
      </c>
      <c r="AW32" s="220">
        <v>153156</v>
      </c>
      <c r="AX32" s="220">
        <v>1209658</v>
      </c>
      <c r="AY32" s="220">
        <v>1591660</v>
      </c>
      <c r="AZ32" s="220">
        <v>4071209</v>
      </c>
      <c r="BA32" s="220">
        <v>71086</v>
      </c>
      <c r="BB32" s="220" t="s">
        <v>188</v>
      </c>
      <c r="BC32" s="220">
        <v>2548058</v>
      </c>
      <c r="BD32" s="220">
        <v>637399</v>
      </c>
      <c r="BE32" s="220">
        <v>8818</v>
      </c>
      <c r="BF32" s="220">
        <v>823175</v>
      </c>
      <c r="BG32" s="220">
        <v>992647</v>
      </c>
      <c r="BH32" s="220" t="s">
        <v>188</v>
      </c>
    </row>
    <row r="33" spans="2:61">
      <c r="B33" s="148"/>
      <c r="C33" s="380">
        <v>13</v>
      </c>
      <c r="D33" s="86">
        <v>2001</v>
      </c>
      <c r="E33" s="220">
        <v>17824458</v>
      </c>
      <c r="F33" s="220">
        <v>2837356</v>
      </c>
      <c r="G33" s="220">
        <v>155977</v>
      </c>
      <c r="H33" s="220">
        <v>127908</v>
      </c>
      <c r="I33" s="220" t="s">
        <v>188</v>
      </c>
      <c r="J33" s="220" t="s">
        <v>188</v>
      </c>
      <c r="K33" s="220">
        <v>255132</v>
      </c>
      <c r="L33" s="220" t="s">
        <v>188</v>
      </c>
      <c r="M33" s="220" t="s">
        <v>188</v>
      </c>
      <c r="N33" s="220">
        <v>57820</v>
      </c>
      <c r="O33" s="220" t="s">
        <v>188</v>
      </c>
      <c r="P33" s="220" t="s">
        <v>188</v>
      </c>
      <c r="Q33" s="220">
        <v>93958</v>
      </c>
      <c r="R33" s="220">
        <v>6100080</v>
      </c>
      <c r="S33" s="220">
        <v>3859</v>
      </c>
      <c r="T33" s="220">
        <v>193824</v>
      </c>
      <c r="U33" s="220">
        <v>266356</v>
      </c>
      <c r="V33" s="220">
        <v>60135</v>
      </c>
      <c r="W33" s="220">
        <v>1921792</v>
      </c>
      <c r="X33" s="220" t="s">
        <v>188</v>
      </c>
      <c r="Y33" s="220">
        <v>1010933</v>
      </c>
      <c r="Z33" s="220">
        <v>162541</v>
      </c>
      <c r="AA33" s="220">
        <v>22510</v>
      </c>
      <c r="AB33" s="220">
        <v>896983</v>
      </c>
      <c r="AC33" s="220">
        <v>320108</v>
      </c>
      <c r="AD33" s="220">
        <v>844686</v>
      </c>
      <c r="AE33" s="220">
        <v>2492500</v>
      </c>
      <c r="AF33" s="220">
        <v>17653240</v>
      </c>
      <c r="AG33" s="220">
        <v>231981</v>
      </c>
      <c r="AH33" s="220">
        <v>2183677</v>
      </c>
      <c r="AI33" s="220">
        <v>3588832</v>
      </c>
      <c r="AJ33" s="220">
        <v>1099340</v>
      </c>
      <c r="AK33" s="220">
        <v>21982</v>
      </c>
      <c r="AL33" s="220">
        <v>941094</v>
      </c>
      <c r="AM33" s="220">
        <v>271422</v>
      </c>
      <c r="AN33" s="220">
        <v>2562696</v>
      </c>
      <c r="AO33" s="220">
        <v>762968</v>
      </c>
      <c r="AP33" s="220">
        <v>3108927</v>
      </c>
      <c r="AQ33" s="220">
        <v>51853</v>
      </c>
      <c r="AR33" s="220">
        <v>2736638</v>
      </c>
      <c r="AS33" s="220">
        <v>91830</v>
      </c>
      <c r="AT33" s="220" t="s">
        <v>188</v>
      </c>
      <c r="AU33" s="220">
        <v>3054487</v>
      </c>
      <c r="AV33" s="220">
        <v>1495878</v>
      </c>
      <c r="AW33" s="220">
        <v>178916</v>
      </c>
      <c r="AX33" s="220">
        <v>1300782</v>
      </c>
      <c r="AY33" s="220">
        <v>1778500</v>
      </c>
      <c r="AZ33" s="220">
        <v>5028375</v>
      </c>
      <c r="BA33" s="220">
        <v>51853</v>
      </c>
      <c r="BB33" s="220" t="s">
        <v>188</v>
      </c>
      <c r="BC33" s="220">
        <v>2736638</v>
      </c>
      <c r="BD33" s="220">
        <v>388530</v>
      </c>
      <c r="BE33" s="220">
        <v>10507</v>
      </c>
      <c r="BF33" s="220">
        <v>566190</v>
      </c>
      <c r="BG33" s="220">
        <v>1062584</v>
      </c>
      <c r="BH33" s="220" t="s">
        <v>188</v>
      </c>
    </row>
    <row r="34" spans="2:61">
      <c r="B34" s="148"/>
      <c r="C34" s="380">
        <v>14</v>
      </c>
      <c r="D34" s="86">
        <v>2002</v>
      </c>
      <c r="E34" s="220">
        <v>15749542</v>
      </c>
      <c r="F34" s="220">
        <v>2713023</v>
      </c>
      <c r="G34" s="220">
        <v>156817</v>
      </c>
      <c r="H34" s="220">
        <v>35259</v>
      </c>
      <c r="I34" s="220" t="s">
        <v>188</v>
      </c>
      <c r="J34" s="220" t="s">
        <v>188</v>
      </c>
      <c r="K34" s="220">
        <v>220911</v>
      </c>
      <c r="L34" s="220" t="s">
        <v>188</v>
      </c>
      <c r="M34" s="220" t="s">
        <v>188</v>
      </c>
      <c r="N34" s="220">
        <v>50916</v>
      </c>
      <c r="O34" s="220" t="s">
        <v>188</v>
      </c>
      <c r="P34" s="220" t="s">
        <v>188</v>
      </c>
      <c r="Q34" s="220">
        <v>97079</v>
      </c>
      <c r="R34" s="220">
        <v>5724043</v>
      </c>
      <c r="S34" s="220">
        <v>2957</v>
      </c>
      <c r="T34" s="220">
        <v>204134</v>
      </c>
      <c r="U34" s="220">
        <v>267525</v>
      </c>
      <c r="V34" s="220">
        <v>58331</v>
      </c>
      <c r="W34" s="220">
        <v>1149651</v>
      </c>
      <c r="X34" s="220" t="s">
        <v>188</v>
      </c>
      <c r="Y34" s="220">
        <v>879661</v>
      </c>
      <c r="Z34" s="220">
        <v>653439</v>
      </c>
      <c r="AA34" s="220">
        <v>4409</v>
      </c>
      <c r="AB34" s="220">
        <v>906281</v>
      </c>
      <c r="AC34" s="220">
        <v>171218</v>
      </c>
      <c r="AD34" s="220">
        <v>724071</v>
      </c>
      <c r="AE34" s="220">
        <v>1729817</v>
      </c>
      <c r="AF34" s="220">
        <v>15479515</v>
      </c>
      <c r="AG34" s="220">
        <v>225742</v>
      </c>
      <c r="AH34" s="220">
        <v>2516023</v>
      </c>
      <c r="AI34" s="220">
        <v>3665151</v>
      </c>
      <c r="AJ34" s="220">
        <v>1098529</v>
      </c>
      <c r="AK34" s="220">
        <v>21163</v>
      </c>
      <c r="AL34" s="220">
        <v>934893</v>
      </c>
      <c r="AM34" s="220">
        <v>247558</v>
      </c>
      <c r="AN34" s="220">
        <v>1518228</v>
      </c>
      <c r="AO34" s="220">
        <v>606663</v>
      </c>
      <c r="AP34" s="220">
        <v>1807640</v>
      </c>
      <c r="AQ34" s="220">
        <v>525</v>
      </c>
      <c r="AR34" s="220">
        <v>2765570</v>
      </c>
      <c r="AS34" s="220">
        <v>71830</v>
      </c>
      <c r="AT34" s="220" t="s">
        <v>188</v>
      </c>
      <c r="AU34" s="220">
        <v>3036256</v>
      </c>
      <c r="AV34" s="220">
        <v>1453278</v>
      </c>
      <c r="AW34" s="220">
        <v>143093</v>
      </c>
      <c r="AX34" s="220">
        <v>1449341</v>
      </c>
      <c r="AY34" s="220">
        <v>1802118</v>
      </c>
      <c r="AZ34" s="220">
        <v>2587289</v>
      </c>
      <c r="BA34" s="220">
        <v>525</v>
      </c>
      <c r="BB34" s="220" t="s">
        <v>188</v>
      </c>
      <c r="BC34" s="220">
        <v>2765570</v>
      </c>
      <c r="BD34" s="220">
        <v>768946</v>
      </c>
      <c r="BE34" s="220">
        <v>6315</v>
      </c>
      <c r="BF34" s="220">
        <v>471286</v>
      </c>
      <c r="BG34" s="220">
        <v>995498</v>
      </c>
      <c r="BH34" s="220" t="s">
        <v>188</v>
      </c>
    </row>
    <row r="35" spans="2:61">
      <c r="B35" s="148"/>
      <c r="C35" s="380">
        <v>15</v>
      </c>
      <c r="D35" s="86">
        <v>2003</v>
      </c>
      <c r="E35" s="220">
        <v>15801291</v>
      </c>
      <c r="F35" s="220">
        <v>2592100</v>
      </c>
      <c r="G35" s="220">
        <v>165762</v>
      </c>
      <c r="H35" s="220">
        <v>24801</v>
      </c>
      <c r="I35" s="220" t="s">
        <v>188</v>
      </c>
      <c r="J35" s="220" t="s">
        <v>188</v>
      </c>
      <c r="K35" s="220">
        <v>246515</v>
      </c>
      <c r="L35" s="220" t="s">
        <v>188</v>
      </c>
      <c r="M35" s="220" t="s">
        <v>188</v>
      </c>
      <c r="N35" s="220">
        <v>52583</v>
      </c>
      <c r="O35" s="220" t="s">
        <v>188</v>
      </c>
      <c r="P35" s="220" t="s">
        <v>188</v>
      </c>
      <c r="Q35" s="220">
        <v>84078</v>
      </c>
      <c r="R35" s="220">
        <v>5560845</v>
      </c>
      <c r="S35" s="220">
        <v>3346</v>
      </c>
      <c r="T35" s="220">
        <v>188845</v>
      </c>
      <c r="U35" s="220">
        <v>254453</v>
      </c>
      <c r="V35" s="220">
        <v>57834</v>
      </c>
      <c r="W35" s="220">
        <v>1194176</v>
      </c>
      <c r="X35" s="220" t="s">
        <v>188</v>
      </c>
      <c r="Y35" s="220">
        <v>1111668</v>
      </c>
      <c r="Z35" s="220">
        <v>50375</v>
      </c>
      <c r="AA35" s="220">
        <v>5706</v>
      </c>
      <c r="AB35" s="220">
        <v>1321795</v>
      </c>
      <c r="AC35" s="220">
        <v>270027</v>
      </c>
      <c r="AD35" s="220">
        <v>685582</v>
      </c>
      <c r="AE35" s="220">
        <v>1930800</v>
      </c>
      <c r="AF35" s="220">
        <v>15725612</v>
      </c>
      <c r="AG35" s="220">
        <v>217257</v>
      </c>
      <c r="AH35" s="220">
        <v>3373562</v>
      </c>
      <c r="AI35" s="220">
        <v>3833353</v>
      </c>
      <c r="AJ35" s="220">
        <v>1055608</v>
      </c>
      <c r="AK35" s="220">
        <v>20652</v>
      </c>
      <c r="AL35" s="220">
        <v>986615</v>
      </c>
      <c r="AM35" s="220">
        <v>224473</v>
      </c>
      <c r="AN35" s="220">
        <v>1411801</v>
      </c>
      <c r="AO35" s="220">
        <v>627852</v>
      </c>
      <c r="AP35" s="220">
        <v>1299123</v>
      </c>
      <c r="AQ35" s="220">
        <v>50485</v>
      </c>
      <c r="AR35" s="220">
        <v>2553001</v>
      </c>
      <c r="AS35" s="220">
        <v>71830</v>
      </c>
      <c r="AT35" s="220" t="s">
        <v>188</v>
      </c>
      <c r="AU35" s="220">
        <v>2980964</v>
      </c>
      <c r="AV35" s="220">
        <v>1506302</v>
      </c>
      <c r="AW35" s="220">
        <v>148077</v>
      </c>
      <c r="AX35" s="220">
        <v>1634774</v>
      </c>
      <c r="AY35" s="220">
        <v>1577851</v>
      </c>
      <c r="AZ35" s="220">
        <v>2931530</v>
      </c>
      <c r="BA35" s="220">
        <v>50485</v>
      </c>
      <c r="BB35" s="220" t="s">
        <v>188</v>
      </c>
      <c r="BC35" s="220">
        <v>2553001</v>
      </c>
      <c r="BD35" s="220">
        <v>765728</v>
      </c>
      <c r="BE35" s="220">
        <v>5288</v>
      </c>
      <c r="BF35" s="220">
        <v>377300</v>
      </c>
      <c r="BG35" s="220">
        <v>1194312</v>
      </c>
      <c r="BH35" s="220" t="s">
        <v>188</v>
      </c>
    </row>
    <row r="36" spans="2:61">
      <c r="B36" s="378"/>
      <c r="C36" s="380">
        <v>16</v>
      </c>
      <c r="D36" s="86">
        <v>2004</v>
      </c>
      <c r="E36" s="220">
        <v>14789291</v>
      </c>
      <c r="F36" s="220">
        <v>2533858</v>
      </c>
      <c r="G36" s="220">
        <v>226623</v>
      </c>
      <c r="H36" s="220">
        <v>23542</v>
      </c>
      <c r="I36" s="220">
        <v>2328</v>
      </c>
      <c r="J36" s="220">
        <v>2614</v>
      </c>
      <c r="K36" s="220">
        <v>279343</v>
      </c>
      <c r="L36" s="220" t="s">
        <v>188</v>
      </c>
      <c r="M36" s="220" t="s">
        <v>188</v>
      </c>
      <c r="N36" s="220">
        <v>52566</v>
      </c>
      <c r="O36" s="220" t="s">
        <v>188</v>
      </c>
      <c r="P36" s="220" t="s">
        <v>188</v>
      </c>
      <c r="Q36" s="220">
        <v>87213</v>
      </c>
      <c r="R36" s="220">
        <v>5552197</v>
      </c>
      <c r="S36" s="220">
        <v>3210</v>
      </c>
      <c r="T36" s="220">
        <v>181318</v>
      </c>
      <c r="U36" s="220">
        <v>246422</v>
      </c>
      <c r="V36" s="220">
        <v>51831</v>
      </c>
      <c r="W36" s="220">
        <v>1210436</v>
      </c>
      <c r="X36" s="220" t="s">
        <v>188</v>
      </c>
      <c r="Y36" s="220">
        <v>1451453</v>
      </c>
      <c r="Z36" s="220">
        <v>44931</v>
      </c>
      <c r="AA36" s="220">
        <v>7553</v>
      </c>
      <c r="AB36" s="220">
        <v>561928</v>
      </c>
      <c r="AC36" s="220">
        <v>77474</v>
      </c>
      <c r="AD36" s="220">
        <v>643951</v>
      </c>
      <c r="AE36" s="220">
        <v>1548500</v>
      </c>
      <c r="AF36" s="220">
        <v>14689725</v>
      </c>
      <c r="AG36" s="220">
        <v>230831</v>
      </c>
      <c r="AH36" s="220">
        <v>2431854</v>
      </c>
      <c r="AI36" s="220">
        <v>3845044</v>
      </c>
      <c r="AJ36" s="220">
        <v>941652</v>
      </c>
      <c r="AK36" s="220">
        <v>14724</v>
      </c>
      <c r="AL36" s="220">
        <v>933090</v>
      </c>
      <c r="AM36" s="220">
        <v>192332</v>
      </c>
      <c r="AN36" s="220">
        <v>1361475</v>
      </c>
      <c r="AO36" s="220">
        <v>637905</v>
      </c>
      <c r="AP36" s="220">
        <v>1160590</v>
      </c>
      <c r="AQ36" s="220">
        <v>98488</v>
      </c>
      <c r="AR36" s="220">
        <v>2769910</v>
      </c>
      <c r="AS36" s="220">
        <v>71830</v>
      </c>
      <c r="AT36" s="220" t="s">
        <v>188</v>
      </c>
      <c r="AU36" s="220">
        <v>3035745</v>
      </c>
      <c r="AV36" s="220">
        <v>1561047</v>
      </c>
      <c r="AW36" s="220">
        <v>215450</v>
      </c>
      <c r="AX36" s="220">
        <v>1744648</v>
      </c>
      <c r="AY36" s="220">
        <v>1409228</v>
      </c>
      <c r="AZ36" s="220">
        <v>1785767</v>
      </c>
      <c r="BA36" s="220">
        <v>98488</v>
      </c>
      <c r="BB36" s="220" t="s">
        <v>188</v>
      </c>
      <c r="BC36" s="220">
        <v>2769910</v>
      </c>
      <c r="BD36" s="220">
        <v>572446</v>
      </c>
      <c r="BE36" s="220">
        <v>4190</v>
      </c>
      <c r="BF36" s="220">
        <v>326737</v>
      </c>
      <c r="BG36" s="220">
        <v>1166069</v>
      </c>
      <c r="BH36" s="220" t="s">
        <v>188</v>
      </c>
    </row>
    <row r="37" spans="2:61">
      <c r="B37" s="378"/>
      <c r="C37" s="380">
        <v>17</v>
      </c>
      <c r="D37" s="86">
        <v>2005</v>
      </c>
      <c r="E37" s="220">
        <v>14219548</v>
      </c>
      <c r="F37" s="220">
        <v>2554234</v>
      </c>
      <c r="G37" s="220">
        <v>284142</v>
      </c>
      <c r="H37" s="220">
        <v>13495</v>
      </c>
      <c r="I37" s="220">
        <v>3570</v>
      </c>
      <c r="J37" s="220">
        <v>14603</v>
      </c>
      <c r="K37" s="220">
        <v>257116</v>
      </c>
      <c r="L37" s="220" t="s">
        <v>188</v>
      </c>
      <c r="M37" s="220" t="s">
        <v>188</v>
      </c>
      <c r="N37" s="220">
        <v>50051</v>
      </c>
      <c r="O37" s="220" t="s">
        <v>188</v>
      </c>
      <c r="P37" s="220" t="s">
        <v>188</v>
      </c>
      <c r="Q37" s="220">
        <v>79199</v>
      </c>
      <c r="R37" s="220">
        <v>5778126</v>
      </c>
      <c r="S37" s="220">
        <v>3263</v>
      </c>
      <c r="T37" s="220">
        <v>186389</v>
      </c>
      <c r="U37" s="220">
        <v>232807</v>
      </c>
      <c r="V37" s="220">
        <v>50215</v>
      </c>
      <c r="W37" s="220">
        <v>1452765</v>
      </c>
      <c r="X37" s="220" t="s">
        <v>188</v>
      </c>
      <c r="Y37" s="220">
        <v>748342</v>
      </c>
      <c r="Z37" s="220">
        <v>31012</v>
      </c>
      <c r="AA37" s="220">
        <v>6110</v>
      </c>
      <c r="AB37" s="220">
        <v>229643</v>
      </c>
      <c r="AC37" s="220">
        <v>99566</v>
      </c>
      <c r="AD37" s="220">
        <v>729900</v>
      </c>
      <c r="AE37" s="220">
        <v>1415000</v>
      </c>
      <c r="AF37" s="220">
        <v>14099489</v>
      </c>
      <c r="AG37" s="220">
        <v>233422</v>
      </c>
      <c r="AH37" s="220">
        <v>1805751</v>
      </c>
      <c r="AI37" s="220">
        <v>3954787</v>
      </c>
      <c r="AJ37" s="220">
        <v>966456</v>
      </c>
      <c r="AK37" s="220">
        <v>14664</v>
      </c>
      <c r="AL37" s="220">
        <v>673267</v>
      </c>
      <c r="AM37" s="220">
        <v>190721</v>
      </c>
      <c r="AN37" s="220">
        <v>1707241</v>
      </c>
      <c r="AO37" s="220">
        <v>824216</v>
      </c>
      <c r="AP37" s="220">
        <v>965964</v>
      </c>
      <c r="AQ37" s="220">
        <v>32926</v>
      </c>
      <c r="AR37" s="220">
        <v>2658235</v>
      </c>
      <c r="AS37" s="220">
        <v>71839</v>
      </c>
      <c r="AT37" s="220" t="s">
        <v>188</v>
      </c>
      <c r="AU37" s="220">
        <v>2953939</v>
      </c>
      <c r="AV37" s="220">
        <v>1257926</v>
      </c>
      <c r="AW37" s="220">
        <v>210015</v>
      </c>
      <c r="AX37" s="220">
        <v>1724602</v>
      </c>
      <c r="AY37" s="220">
        <v>1278093</v>
      </c>
      <c r="AZ37" s="220">
        <v>2065283</v>
      </c>
      <c r="BA37" s="220">
        <v>32926</v>
      </c>
      <c r="BB37" s="220" t="s">
        <v>188</v>
      </c>
      <c r="BC37" s="220">
        <v>2658235</v>
      </c>
      <c r="BD37" s="220">
        <v>454876</v>
      </c>
      <c r="BE37" s="220">
        <v>5100</v>
      </c>
      <c r="BF37" s="220">
        <v>311109</v>
      </c>
      <c r="BG37" s="220">
        <v>1147385</v>
      </c>
      <c r="BH37" s="220" t="s">
        <v>188</v>
      </c>
    </row>
    <row r="38" spans="2:61">
      <c r="B38" s="378"/>
      <c r="C38" s="380">
        <v>18</v>
      </c>
      <c r="D38" s="86">
        <v>2006</v>
      </c>
      <c r="E38" s="220">
        <v>14905674</v>
      </c>
      <c r="F38" s="220">
        <v>2479400</v>
      </c>
      <c r="G38" s="220">
        <v>379604</v>
      </c>
      <c r="H38" s="220">
        <v>9742</v>
      </c>
      <c r="I38" s="220">
        <v>5970</v>
      </c>
      <c r="J38" s="220">
        <v>4749</v>
      </c>
      <c r="K38" s="220">
        <v>262090</v>
      </c>
      <c r="L38" s="220" t="s">
        <v>188</v>
      </c>
      <c r="M38" s="220" t="s">
        <v>188</v>
      </c>
      <c r="N38" s="220">
        <v>53220</v>
      </c>
      <c r="O38" s="220" t="s">
        <v>188</v>
      </c>
      <c r="P38" s="220" t="s">
        <v>188</v>
      </c>
      <c r="Q38" s="220">
        <v>61687</v>
      </c>
      <c r="R38" s="220">
        <v>5630341</v>
      </c>
      <c r="S38" s="220">
        <v>3824</v>
      </c>
      <c r="T38" s="220">
        <v>167537</v>
      </c>
      <c r="U38" s="220">
        <v>205008</v>
      </c>
      <c r="V38" s="220">
        <v>68232</v>
      </c>
      <c r="W38" s="220">
        <v>1582866</v>
      </c>
      <c r="X38" s="220" t="s">
        <v>188</v>
      </c>
      <c r="Y38" s="220">
        <v>923818</v>
      </c>
      <c r="Z38" s="220">
        <v>87483</v>
      </c>
      <c r="AA38" s="220">
        <v>9381</v>
      </c>
      <c r="AB38" s="220">
        <v>461324</v>
      </c>
      <c r="AC38" s="220">
        <v>120059</v>
      </c>
      <c r="AD38" s="220">
        <v>622439</v>
      </c>
      <c r="AE38" s="220">
        <v>1766900</v>
      </c>
      <c r="AF38" s="220">
        <v>14635927</v>
      </c>
      <c r="AG38" s="220">
        <v>183189</v>
      </c>
      <c r="AH38" s="220">
        <v>1898228</v>
      </c>
      <c r="AI38" s="220">
        <v>3935768</v>
      </c>
      <c r="AJ38" s="220">
        <v>947266</v>
      </c>
      <c r="AK38" s="220">
        <v>14393</v>
      </c>
      <c r="AL38" s="220">
        <v>707088</v>
      </c>
      <c r="AM38" s="220">
        <v>251837</v>
      </c>
      <c r="AN38" s="220">
        <v>1859203</v>
      </c>
      <c r="AO38" s="220">
        <v>609712</v>
      </c>
      <c r="AP38" s="220">
        <v>871575</v>
      </c>
      <c r="AQ38" s="220">
        <v>417348</v>
      </c>
      <c r="AR38" s="220">
        <v>2852850</v>
      </c>
      <c r="AS38" s="220">
        <v>87470</v>
      </c>
      <c r="AT38" s="220" t="s">
        <v>188</v>
      </c>
      <c r="AU38" s="220">
        <v>2750232</v>
      </c>
      <c r="AV38" s="220">
        <v>1244108</v>
      </c>
      <c r="AW38" s="220">
        <v>226274</v>
      </c>
      <c r="AX38" s="220">
        <v>1692023</v>
      </c>
      <c r="AY38" s="220">
        <v>1358008</v>
      </c>
      <c r="AZ38" s="220">
        <v>2453789</v>
      </c>
      <c r="BA38" s="220">
        <v>417348</v>
      </c>
      <c r="BB38" s="220" t="s">
        <v>188</v>
      </c>
      <c r="BC38" s="220">
        <v>2852850</v>
      </c>
      <c r="BD38" s="220">
        <v>101600</v>
      </c>
      <c r="BE38" s="220">
        <v>6000</v>
      </c>
      <c r="BF38" s="220">
        <v>323077</v>
      </c>
      <c r="BG38" s="220">
        <v>1210618</v>
      </c>
      <c r="BH38" s="220" t="s">
        <v>188</v>
      </c>
    </row>
    <row r="39" spans="2:61">
      <c r="B39" s="378"/>
      <c r="C39" s="380">
        <v>19</v>
      </c>
      <c r="D39" s="86">
        <v>2007</v>
      </c>
      <c r="E39" s="220">
        <v>15221517</v>
      </c>
      <c r="F39" s="220">
        <v>2765192</v>
      </c>
      <c r="G39" s="220">
        <v>176482</v>
      </c>
      <c r="H39" s="220">
        <v>11304</v>
      </c>
      <c r="I39" s="220">
        <v>6813</v>
      </c>
      <c r="J39" s="220">
        <v>4922</v>
      </c>
      <c r="K39" s="220">
        <v>253429</v>
      </c>
      <c r="L39" s="220" t="s">
        <v>188</v>
      </c>
      <c r="M39" s="220" t="s">
        <v>188</v>
      </c>
      <c r="N39" s="220">
        <v>50446</v>
      </c>
      <c r="O39" s="220" t="s">
        <v>188</v>
      </c>
      <c r="P39" s="220" t="s">
        <v>188</v>
      </c>
      <c r="Q39" s="220">
        <v>15200</v>
      </c>
      <c r="R39" s="220">
        <v>5545248</v>
      </c>
      <c r="S39" s="220">
        <v>4050</v>
      </c>
      <c r="T39" s="220">
        <v>179631</v>
      </c>
      <c r="U39" s="220">
        <v>210647</v>
      </c>
      <c r="V39" s="220">
        <v>64255</v>
      </c>
      <c r="W39" s="220">
        <v>1550751</v>
      </c>
      <c r="X39" s="220" t="s">
        <v>188</v>
      </c>
      <c r="Y39" s="220">
        <v>890656</v>
      </c>
      <c r="Z39" s="220">
        <v>38656</v>
      </c>
      <c r="AA39" s="220">
        <v>4630</v>
      </c>
      <c r="AB39" s="220">
        <v>387819</v>
      </c>
      <c r="AC39" s="220">
        <v>269747</v>
      </c>
      <c r="AD39" s="220">
        <v>878639</v>
      </c>
      <c r="AE39" s="220">
        <v>1913000</v>
      </c>
      <c r="AF39" s="220">
        <v>15043085</v>
      </c>
      <c r="AG39" s="220">
        <v>174540</v>
      </c>
      <c r="AH39" s="220">
        <v>2373172</v>
      </c>
      <c r="AI39" s="220">
        <v>4066316</v>
      </c>
      <c r="AJ39" s="220">
        <v>1030073</v>
      </c>
      <c r="AK39" s="220">
        <v>14000</v>
      </c>
      <c r="AL39" s="220">
        <v>538830</v>
      </c>
      <c r="AM39" s="220">
        <v>234863</v>
      </c>
      <c r="AN39" s="220">
        <v>1463940</v>
      </c>
      <c r="AO39" s="220">
        <v>597769</v>
      </c>
      <c r="AP39" s="220">
        <v>1358083</v>
      </c>
      <c r="AQ39" s="220">
        <v>531340</v>
      </c>
      <c r="AR39" s="220">
        <v>2638439</v>
      </c>
      <c r="AS39" s="220">
        <v>21720</v>
      </c>
      <c r="AT39" s="220" t="s">
        <v>188</v>
      </c>
      <c r="AU39" s="220">
        <v>2750047</v>
      </c>
      <c r="AV39" s="220">
        <v>1251068</v>
      </c>
      <c r="AW39" s="220">
        <v>201687</v>
      </c>
      <c r="AX39" s="220">
        <v>1732504</v>
      </c>
      <c r="AY39" s="220">
        <v>1242610</v>
      </c>
      <c r="AZ39" s="220">
        <v>2056127</v>
      </c>
      <c r="BA39" s="220">
        <v>531340</v>
      </c>
      <c r="BB39" s="220" t="s">
        <v>188</v>
      </c>
      <c r="BC39" s="220">
        <v>2638439</v>
      </c>
      <c r="BD39" s="220">
        <v>446819</v>
      </c>
      <c r="BE39" s="220">
        <v>14000</v>
      </c>
      <c r="BF39" s="220">
        <v>887145</v>
      </c>
      <c r="BG39" s="220">
        <v>1291299</v>
      </c>
      <c r="BH39" s="220" t="s">
        <v>188</v>
      </c>
    </row>
    <row r="40" spans="2:61">
      <c r="B40" s="378"/>
      <c r="C40" s="380">
        <v>20</v>
      </c>
      <c r="D40" s="86">
        <v>2008</v>
      </c>
      <c r="E40" s="220">
        <v>16455757</v>
      </c>
      <c r="F40" s="220">
        <v>2725258</v>
      </c>
      <c r="G40" s="220">
        <v>170106</v>
      </c>
      <c r="H40" s="220">
        <v>12010</v>
      </c>
      <c r="I40" s="220">
        <v>2614</v>
      </c>
      <c r="J40" s="220">
        <v>1090</v>
      </c>
      <c r="K40" s="220">
        <v>229565</v>
      </c>
      <c r="L40" s="220" t="s">
        <v>188</v>
      </c>
      <c r="M40" s="220" t="s">
        <v>188</v>
      </c>
      <c r="N40" s="220">
        <v>46102</v>
      </c>
      <c r="O40" s="220" t="s">
        <v>188</v>
      </c>
      <c r="P40" s="220" t="s">
        <v>188</v>
      </c>
      <c r="Q40" s="220">
        <v>29471</v>
      </c>
      <c r="R40" s="220">
        <v>5646574</v>
      </c>
      <c r="S40" s="220">
        <v>3452</v>
      </c>
      <c r="T40" s="220">
        <v>174308</v>
      </c>
      <c r="U40" s="220">
        <v>212664</v>
      </c>
      <c r="V40" s="220">
        <v>64617</v>
      </c>
      <c r="W40" s="220">
        <v>2515296</v>
      </c>
      <c r="X40" s="220" t="s">
        <v>188</v>
      </c>
      <c r="Y40" s="220">
        <v>803960</v>
      </c>
      <c r="Z40" s="220">
        <v>61452</v>
      </c>
      <c r="AA40" s="220">
        <v>4382</v>
      </c>
      <c r="AB40" s="220">
        <v>215685</v>
      </c>
      <c r="AC40" s="220">
        <v>178432</v>
      </c>
      <c r="AD40" s="220">
        <v>915719</v>
      </c>
      <c r="AE40" s="220">
        <v>2443000</v>
      </c>
      <c r="AF40" s="220">
        <v>16055866</v>
      </c>
      <c r="AG40" s="220">
        <v>180462</v>
      </c>
      <c r="AH40" s="220">
        <v>2030114</v>
      </c>
      <c r="AI40" s="220">
        <v>4913806</v>
      </c>
      <c r="AJ40" s="220">
        <v>1005062</v>
      </c>
      <c r="AK40" s="220">
        <v>13723</v>
      </c>
      <c r="AL40" s="220">
        <v>448115</v>
      </c>
      <c r="AM40" s="220">
        <v>389006</v>
      </c>
      <c r="AN40" s="220">
        <v>1600140</v>
      </c>
      <c r="AO40" s="220">
        <v>598844</v>
      </c>
      <c r="AP40" s="220">
        <v>2316539</v>
      </c>
      <c r="AQ40" s="220">
        <v>22599</v>
      </c>
      <c r="AR40" s="220">
        <v>2515736</v>
      </c>
      <c r="AS40" s="220">
        <v>21720</v>
      </c>
      <c r="AT40" s="220" t="s">
        <v>188</v>
      </c>
      <c r="AU40" s="220">
        <v>2705688</v>
      </c>
      <c r="AV40" s="220">
        <v>1187874</v>
      </c>
      <c r="AW40" s="220">
        <v>207516</v>
      </c>
      <c r="AX40" s="220">
        <v>1832144</v>
      </c>
      <c r="AY40" s="220">
        <v>1516735</v>
      </c>
      <c r="AZ40" s="220">
        <v>3863758</v>
      </c>
      <c r="BA40" s="220">
        <v>22599</v>
      </c>
      <c r="BB40" s="220" t="s">
        <v>188</v>
      </c>
      <c r="BC40" s="220">
        <v>2515736</v>
      </c>
      <c r="BD40" s="220">
        <v>334459</v>
      </c>
      <c r="BE40" s="220">
        <v>60537</v>
      </c>
      <c r="BF40" s="220">
        <v>431441</v>
      </c>
      <c r="BG40" s="220">
        <v>1377379</v>
      </c>
      <c r="BH40" s="220" t="s">
        <v>188</v>
      </c>
    </row>
    <row r="41" spans="2:61">
      <c r="B41" s="378"/>
      <c r="C41" s="380">
        <v>21</v>
      </c>
      <c r="D41" s="86">
        <v>2009</v>
      </c>
      <c r="E41" s="220">
        <v>17113274</v>
      </c>
      <c r="F41" s="220">
        <v>2655142</v>
      </c>
      <c r="G41" s="220">
        <v>161124</v>
      </c>
      <c r="H41" s="220">
        <v>10647</v>
      </c>
      <c r="I41" s="220">
        <v>2387</v>
      </c>
      <c r="J41" s="220">
        <v>1071</v>
      </c>
      <c r="K41" s="220">
        <v>232313</v>
      </c>
      <c r="L41" s="220" t="s">
        <v>188</v>
      </c>
      <c r="M41" s="220" t="s">
        <v>188</v>
      </c>
      <c r="N41" s="220">
        <v>31762</v>
      </c>
      <c r="O41" s="220" t="s">
        <v>188</v>
      </c>
      <c r="P41" s="220" t="s">
        <v>188</v>
      </c>
      <c r="Q41" s="220">
        <v>35233</v>
      </c>
      <c r="R41" s="220">
        <v>5820379</v>
      </c>
      <c r="S41" s="220">
        <v>3471</v>
      </c>
      <c r="T41" s="220">
        <v>193970</v>
      </c>
      <c r="U41" s="220">
        <v>215917</v>
      </c>
      <c r="V41" s="220">
        <v>64744</v>
      </c>
      <c r="W41" s="220">
        <v>2270284</v>
      </c>
      <c r="X41" s="220" t="s">
        <v>188</v>
      </c>
      <c r="Y41" s="220">
        <v>929251</v>
      </c>
      <c r="Z41" s="220">
        <v>21960</v>
      </c>
      <c r="AA41" s="220">
        <v>3878</v>
      </c>
      <c r="AB41" s="220">
        <v>324163</v>
      </c>
      <c r="AC41" s="220">
        <v>399891</v>
      </c>
      <c r="AD41" s="220">
        <v>709287</v>
      </c>
      <c r="AE41" s="220">
        <v>3026400</v>
      </c>
      <c r="AF41" s="220">
        <v>16881460</v>
      </c>
      <c r="AG41" s="220">
        <v>183502</v>
      </c>
      <c r="AH41" s="220">
        <v>2622774</v>
      </c>
      <c r="AI41" s="220">
        <v>4152197</v>
      </c>
      <c r="AJ41" s="220">
        <v>1859570</v>
      </c>
      <c r="AK41" s="220">
        <v>13303</v>
      </c>
      <c r="AL41" s="220">
        <v>729433</v>
      </c>
      <c r="AM41" s="220">
        <v>568466</v>
      </c>
      <c r="AN41" s="220">
        <v>2119612</v>
      </c>
      <c r="AO41" s="220">
        <v>669844</v>
      </c>
      <c r="AP41" s="220">
        <v>1360253</v>
      </c>
      <c r="AQ41" s="220">
        <v>125018</v>
      </c>
      <c r="AR41" s="220">
        <v>2455762</v>
      </c>
      <c r="AS41" s="220">
        <v>21726</v>
      </c>
      <c r="AT41" s="220" t="s">
        <v>188</v>
      </c>
      <c r="AU41" s="220">
        <v>2601427</v>
      </c>
      <c r="AV41" s="220">
        <v>1521498</v>
      </c>
      <c r="AW41" s="220">
        <v>220892</v>
      </c>
      <c r="AX41" s="220">
        <v>2042615</v>
      </c>
      <c r="AY41" s="220">
        <v>2024854</v>
      </c>
      <c r="AZ41" s="220">
        <v>3568879</v>
      </c>
      <c r="BA41" s="220">
        <v>125018</v>
      </c>
      <c r="BB41" s="220" t="s">
        <v>188</v>
      </c>
      <c r="BC41" s="220">
        <v>2455762</v>
      </c>
      <c r="BD41" s="220">
        <v>515526</v>
      </c>
      <c r="BE41" s="220">
        <v>24219</v>
      </c>
      <c r="BF41" s="220">
        <v>366568</v>
      </c>
      <c r="BG41" s="220">
        <v>1414202</v>
      </c>
      <c r="BH41" s="220" t="s">
        <v>188</v>
      </c>
    </row>
    <row r="42" spans="2:61">
      <c r="B42" s="378"/>
      <c r="C42" s="380">
        <v>22</v>
      </c>
      <c r="D42" s="86">
        <v>2010</v>
      </c>
      <c r="E42" s="220">
        <v>16881473</v>
      </c>
      <c r="F42" s="220">
        <v>2778789</v>
      </c>
      <c r="G42" s="220">
        <v>156402</v>
      </c>
      <c r="H42" s="220">
        <v>10588</v>
      </c>
      <c r="I42" s="220">
        <v>2926</v>
      </c>
      <c r="J42" s="220">
        <v>1037</v>
      </c>
      <c r="K42" s="220">
        <v>231914</v>
      </c>
      <c r="L42" s="220" t="s">
        <v>188</v>
      </c>
      <c r="M42" s="220" t="s">
        <v>188</v>
      </c>
      <c r="N42" s="220">
        <v>24763</v>
      </c>
      <c r="O42" s="220" t="s">
        <v>188</v>
      </c>
      <c r="P42" s="220" t="s">
        <v>188</v>
      </c>
      <c r="Q42" s="220">
        <v>39181</v>
      </c>
      <c r="R42" s="220">
        <v>5978447</v>
      </c>
      <c r="S42" s="220">
        <v>3310</v>
      </c>
      <c r="T42" s="220">
        <v>168484</v>
      </c>
      <c r="U42" s="220">
        <v>216251</v>
      </c>
      <c r="V42" s="220">
        <v>61845</v>
      </c>
      <c r="W42" s="220">
        <v>2261800</v>
      </c>
      <c r="X42" s="220" t="s">
        <v>412</v>
      </c>
      <c r="Y42" s="220">
        <v>1212299</v>
      </c>
      <c r="Z42" s="220">
        <v>43131</v>
      </c>
      <c r="AA42" s="220">
        <v>11857</v>
      </c>
      <c r="AB42" s="220">
        <v>550265</v>
      </c>
      <c r="AC42" s="220">
        <v>231814</v>
      </c>
      <c r="AD42" s="220">
        <v>507080</v>
      </c>
      <c r="AE42" s="220">
        <v>2389290</v>
      </c>
      <c r="AF42" s="220">
        <v>16496188</v>
      </c>
      <c r="AG42" s="220">
        <v>148861</v>
      </c>
      <c r="AH42" s="220">
        <v>2972329</v>
      </c>
      <c r="AI42" s="220">
        <v>4714098</v>
      </c>
      <c r="AJ42" s="220">
        <v>1109917</v>
      </c>
      <c r="AK42" s="220">
        <v>12279</v>
      </c>
      <c r="AL42" s="220">
        <v>565339</v>
      </c>
      <c r="AM42" s="220">
        <v>449351</v>
      </c>
      <c r="AN42" s="220">
        <v>1999764</v>
      </c>
      <c r="AO42" s="220">
        <v>575235</v>
      </c>
      <c r="AP42" s="220">
        <v>1600479</v>
      </c>
      <c r="AQ42" s="220">
        <v>82275</v>
      </c>
      <c r="AR42" s="220">
        <v>2266261</v>
      </c>
      <c r="AS42" s="220" t="s">
        <v>188</v>
      </c>
      <c r="AT42" s="220" t="s">
        <v>188</v>
      </c>
      <c r="AU42" s="220">
        <v>2659314</v>
      </c>
      <c r="AV42" s="220">
        <v>1680527</v>
      </c>
      <c r="AW42" s="220">
        <v>209400</v>
      </c>
      <c r="AX42" s="220">
        <v>2315739</v>
      </c>
      <c r="AY42" s="220">
        <v>1481041</v>
      </c>
      <c r="AZ42" s="220">
        <v>2886255</v>
      </c>
      <c r="BA42" s="220">
        <v>82275</v>
      </c>
      <c r="BB42" s="220" t="s">
        <v>188</v>
      </c>
      <c r="BC42" s="220">
        <v>2266261</v>
      </c>
      <c r="BD42" s="220">
        <v>1142316</v>
      </c>
      <c r="BE42" s="220">
        <v>28919</v>
      </c>
      <c r="BF42" s="220">
        <v>184202</v>
      </c>
      <c r="BG42" s="220">
        <v>1559939</v>
      </c>
      <c r="BH42" s="220" t="s">
        <v>188</v>
      </c>
    </row>
    <row r="43" spans="2:61">
      <c r="B43" s="378"/>
      <c r="C43" s="379">
        <v>23</v>
      </c>
      <c r="D43" s="86">
        <v>2011</v>
      </c>
      <c r="E43" s="220">
        <v>16824357</v>
      </c>
      <c r="F43" s="220">
        <v>2818152</v>
      </c>
      <c r="G43" s="220">
        <v>153868</v>
      </c>
      <c r="H43" s="220">
        <v>8953</v>
      </c>
      <c r="I43" s="220">
        <v>3117</v>
      </c>
      <c r="J43" s="220">
        <v>721</v>
      </c>
      <c r="K43" s="220">
        <v>224868</v>
      </c>
      <c r="L43" s="220" t="s">
        <v>188</v>
      </c>
      <c r="M43" s="220" t="s">
        <v>188</v>
      </c>
      <c r="N43" s="220">
        <v>22342</v>
      </c>
      <c r="O43" s="220" t="s">
        <v>188</v>
      </c>
      <c r="P43" s="220" t="s">
        <v>188</v>
      </c>
      <c r="Q43" s="220">
        <v>35135</v>
      </c>
      <c r="R43" s="220">
        <v>6005520</v>
      </c>
      <c r="S43" s="220">
        <v>2992</v>
      </c>
      <c r="T43" s="220">
        <v>173775</v>
      </c>
      <c r="U43" s="220">
        <v>223623</v>
      </c>
      <c r="V43" s="220">
        <v>62021</v>
      </c>
      <c r="W43" s="220">
        <v>1733575</v>
      </c>
      <c r="X43" s="220" t="s">
        <v>188</v>
      </c>
      <c r="Y43" s="220">
        <v>962695</v>
      </c>
      <c r="Z43" s="220">
        <v>225099</v>
      </c>
      <c r="AA43" s="220">
        <v>4834</v>
      </c>
      <c r="AB43" s="220">
        <v>197897</v>
      </c>
      <c r="AC43" s="220">
        <v>385285</v>
      </c>
      <c r="AD43" s="220">
        <v>430447</v>
      </c>
      <c r="AE43" s="220">
        <v>3149438</v>
      </c>
      <c r="AF43" s="220">
        <v>16568876</v>
      </c>
      <c r="AG43" s="220">
        <v>180488</v>
      </c>
      <c r="AH43" s="220">
        <v>2451685</v>
      </c>
      <c r="AI43" s="220">
        <v>4425759</v>
      </c>
      <c r="AJ43" s="220">
        <v>2057553</v>
      </c>
      <c r="AK43" s="220">
        <v>12120</v>
      </c>
      <c r="AL43" s="220">
        <v>565378</v>
      </c>
      <c r="AM43" s="220">
        <v>491641</v>
      </c>
      <c r="AN43" s="220">
        <v>1999557</v>
      </c>
      <c r="AO43" s="220">
        <v>598221</v>
      </c>
      <c r="AP43" s="220">
        <v>1456620</v>
      </c>
      <c r="AQ43" s="220">
        <v>63848</v>
      </c>
      <c r="AR43" s="220">
        <v>2266006</v>
      </c>
      <c r="AS43" s="220" t="s">
        <v>188</v>
      </c>
      <c r="AT43" s="220" t="s">
        <v>188</v>
      </c>
      <c r="AU43" s="220">
        <v>2676897</v>
      </c>
      <c r="AV43" s="220">
        <v>1529625</v>
      </c>
      <c r="AW43" s="220">
        <v>200334</v>
      </c>
      <c r="AX43" s="220">
        <v>2351436</v>
      </c>
      <c r="AY43" s="220">
        <v>1589955</v>
      </c>
      <c r="AZ43" s="220">
        <v>2660280</v>
      </c>
      <c r="BA43" s="220">
        <v>63848</v>
      </c>
      <c r="BB43" s="61" t="s">
        <v>188</v>
      </c>
      <c r="BC43" s="220">
        <v>2266006</v>
      </c>
      <c r="BD43" s="220">
        <v>706997</v>
      </c>
      <c r="BE43" s="220">
        <v>22700</v>
      </c>
      <c r="BF43" s="220">
        <v>859362</v>
      </c>
      <c r="BG43" s="220">
        <v>1641436</v>
      </c>
      <c r="BH43" s="220" t="s">
        <v>188</v>
      </c>
      <c r="BI43" s="302"/>
    </row>
    <row r="44" spans="2:61">
      <c r="B44" s="378"/>
      <c r="C44" s="379">
        <v>24</v>
      </c>
      <c r="D44" s="86">
        <v>2012</v>
      </c>
      <c r="E44" s="220">
        <v>14399181</v>
      </c>
      <c r="F44" s="220">
        <v>2704136</v>
      </c>
      <c r="G44" s="220">
        <v>144240</v>
      </c>
      <c r="H44" s="220">
        <v>6990</v>
      </c>
      <c r="I44" s="220">
        <v>3513</v>
      </c>
      <c r="J44" s="220">
        <v>667</v>
      </c>
      <c r="K44" s="220">
        <v>220270</v>
      </c>
      <c r="L44" s="220" t="s">
        <v>188</v>
      </c>
      <c r="M44" s="220" t="s">
        <v>188</v>
      </c>
      <c r="N44" s="220">
        <v>26645</v>
      </c>
      <c r="O44" s="220" t="s">
        <v>188</v>
      </c>
      <c r="P44" s="220" t="s">
        <v>188</v>
      </c>
      <c r="Q44" s="220">
        <v>8418</v>
      </c>
      <c r="R44" s="220">
        <v>5969354</v>
      </c>
      <c r="S44" s="220">
        <v>2791</v>
      </c>
      <c r="T44" s="220">
        <v>168690</v>
      </c>
      <c r="U44" s="220">
        <v>218897</v>
      </c>
      <c r="V44" s="220">
        <v>60225</v>
      </c>
      <c r="W44" s="220">
        <v>1417145</v>
      </c>
      <c r="X44" s="220" t="s">
        <v>188</v>
      </c>
      <c r="Y44" s="220">
        <v>936930</v>
      </c>
      <c r="Z44" s="220">
        <v>33946</v>
      </c>
      <c r="AA44" s="220">
        <v>272702</v>
      </c>
      <c r="AB44" s="220">
        <v>75809</v>
      </c>
      <c r="AC44" s="220">
        <v>255481</v>
      </c>
      <c r="AD44" s="220">
        <v>342540</v>
      </c>
      <c r="AE44" s="220">
        <v>1529792</v>
      </c>
      <c r="AF44" s="220">
        <v>14136154</v>
      </c>
      <c r="AG44" s="220">
        <v>156173</v>
      </c>
      <c r="AH44" s="220">
        <v>1578599</v>
      </c>
      <c r="AI44" s="220">
        <v>4803684</v>
      </c>
      <c r="AJ44" s="220">
        <v>1449991</v>
      </c>
      <c r="AK44" s="220">
        <v>12506</v>
      </c>
      <c r="AL44" s="220">
        <v>483967</v>
      </c>
      <c r="AM44" s="220">
        <v>390964</v>
      </c>
      <c r="AN44" s="220">
        <v>1154006</v>
      </c>
      <c r="AO44" s="220">
        <v>631374</v>
      </c>
      <c r="AP44" s="220">
        <v>967154</v>
      </c>
      <c r="AQ44" s="220">
        <v>60646</v>
      </c>
      <c r="AR44" s="220">
        <v>2447090</v>
      </c>
      <c r="AS44" s="220" t="s">
        <v>188</v>
      </c>
      <c r="AT44" s="220" t="s">
        <v>188</v>
      </c>
      <c r="AU44" s="220">
        <v>2535707</v>
      </c>
      <c r="AV44" s="220">
        <v>1528403</v>
      </c>
      <c r="AW44" s="220">
        <v>256639</v>
      </c>
      <c r="AX44" s="220">
        <v>2468678</v>
      </c>
      <c r="AY44" s="220">
        <v>1544302</v>
      </c>
      <c r="AZ44" s="220">
        <v>1225401</v>
      </c>
      <c r="BA44" s="220">
        <v>60646</v>
      </c>
      <c r="BB44" s="61" t="s">
        <v>188</v>
      </c>
      <c r="BC44" s="220">
        <v>2447090</v>
      </c>
      <c r="BD44" s="220">
        <v>100409</v>
      </c>
      <c r="BE44" s="220">
        <v>116438</v>
      </c>
      <c r="BF44" s="220">
        <v>34368</v>
      </c>
      <c r="BG44" s="220">
        <v>1818073</v>
      </c>
      <c r="BH44" s="220" t="s">
        <v>188</v>
      </c>
      <c r="BI44" s="216"/>
    </row>
    <row r="45" spans="2:61">
      <c r="B45" s="378"/>
      <c r="C45" s="379">
        <v>25</v>
      </c>
      <c r="D45" s="86">
        <v>2013</v>
      </c>
      <c r="E45" s="220">
        <v>16216307</v>
      </c>
      <c r="F45" s="220">
        <v>2673252</v>
      </c>
      <c r="G45" s="220">
        <v>138934</v>
      </c>
      <c r="H45" s="220">
        <v>7062</v>
      </c>
      <c r="I45" s="220">
        <v>6685</v>
      </c>
      <c r="J45" s="220">
        <v>8858</v>
      </c>
      <c r="K45" s="220">
        <v>218394</v>
      </c>
      <c r="L45" s="220" t="s">
        <v>188</v>
      </c>
      <c r="M45" s="220" t="s">
        <v>188</v>
      </c>
      <c r="N45" s="220">
        <v>23501</v>
      </c>
      <c r="O45" s="220" t="s">
        <v>188</v>
      </c>
      <c r="P45" s="220" t="s">
        <v>188</v>
      </c>
      <c r="Q45" s="220">
        <v>7928</v>
      </c>
      <c r="R45" s="220">
        <v>6414647</v>
      </c>
      <c r="S45" s="220">
        <v>2735</v>
      </c>
      <c r="T45" s="220">
        <v>169710</v>
      </c>
      <c r="U45" s="220">
        <v>218142</v>
      </c>
      <c r="V45" s="220">
        <v>67027</v>
      </c>
      <c r="W45" s="220">
        <v>2101000</v>
      </c>
      <c r="X45" s="220" t="s">
        <v>188</v>
      </c>
      <c r="Y45" s="220">
        <v>1217211</v>
      </c>
      <c r="Z45" s="220">
        <v>76703</v>
      </c>
      <c r="AA45" s="220">
        <v>27948</v>
      </c>
      <c r="AB45" s="220">
        <v>73634</v>
      </c>
      <c r="AC45" s="220">
        <v>263027</v>
      </c>
      <c r="AD45" s="220">
        <v>337779</v>
      </c>
      <c r="AE45" s="220">
        <v>2162130</v>
      </c>
      <c r="AF45" s="220">
        <v>15670496</v>
      </c>
      <c r="AG45" s="220">
        <v>147026</v>
      </c>
      <c r="AH45" s="220">
        <v>1735498</v>
      </c>
      <c r="AI45" s="220">
        <v>4963824</v>
      </c>
      <c r="AJ45" s="220">
        <v>1319286</v>
      </c>
      <c r="AK45" s="220">
        <v>53044</v>
      </c>
      <c r="AL45" s="220">
        <v>575377</v>
      </c>
      <c r="AM45" s="220">
        <v>236750</v>
      </c>
      <c r="AN45" s="220">
        <v>1721673</v>
      </c>
      <c r="AO45" s="220">
        <v>573857</v>
      </c>
      <c r="AP45" s="220">
        <v>1090291</v>
      </c>
      <c r="AQ45" s="220">
        <v>1061402</v>
      </c>
      <c r="AR45" s="220">
        <v>2192468</v>
      </c>
      <c r="AS45" s="220" t="s">
        <v>188</v>
      </c>
      <c r="AT45" s="220" t="s">
        <v>188</v>
      </c>
      <c r="AU45" s="220">
        <v>2421011</v>
      </c>
      <c r="AV45" s="220">
        <v>1537639</v>
      </c>
      <c r="AW45" s="220">
        <v>226055</v>
      </c>
      <c r="AX45" s="220">
        <v>2511735</v>
      </c>
      <c r="AY45" s="220">
        <v>1614910</v>
      </c>
      <c r="AZ45" s="220">
        <v>2014281</v>
      </c>
      <c r="BA45" s="220">
        <v>1061402</v>
      </c>
      <c r="BB45" s="61" t="s">
        <v>188</v>
      </c>
      <c r="BC45" s="220">
        <v>2192468</v>
      </c>
      <c r="BD45" s="220">
        <v>276267</v>
      </c>
      <c r="BE45" s="220">
        <v>46519</v>
      </c>
      <c r="BF45" s="220">
        <v>33818</v>
      </c>
      <c r="BG45" s="220">
        <v>1734391</v>
      </c>
      <c r="BH45" s="220" t="s">
        <v>188</v>
      </c>
      <c r="BI45" s="216"/>
    </row>
    <row r="46" spans="2:61">
      <c r="B46" s="378"/>
      <c r="C46" s="379">
        <v>26</v>
      </c>
      <c r="D46" s="86">
        <v>2014</v>
      </c>
      <c r="E46" s="220">
        <v>18560263</v>
      </c>
      <c r="F46" s="220">
        <v>2715292</v>
      </c>
      <c r="G46" s="220">
        <v>133608</v>
      </c>
      <c r="H46" s="220">
        <v>6896</v>
      </c>
      <c r="I46" s="220">
        <v>13132</v>
      </c>
      <c r="J46" s="220">
        <v>7154</v>
      </c>
      <c r="K46" s="220">
        <v>267429</v>
      </c>
      <c r="L46" s="220" t="s">
        <v>188</v>
      </c>
      <c r="M46" s="220" t="s">
        <v>188</v>
      </c>
      <c r="N46" s="220">
        <v>10394</v>
      </c>
      <c r="O46" s="220" t="s">
        <v>188</v>
      </c>
      <c r="P46" s="220" t="s">
        <v>188</v>
      </c>
      <c r="Q46" s="220">
        <v>7836</v>
      </c>
      <c r="R46" s="220">
        <v>6377647</v>
      </c>
      <c r="S46" s="220">
        <v>2266</v>
      </c>
      <c r="T46" s="220">
        <v>200080</v>
      </c>
      <c r="U46" s="220">
        <v>213899</v>
      </c>
      <c r="V46" s="220">
        <v>65758</v>
      </c>
      <c r="W46" s="220">
        <v>2747482</v>
      </c>
      <c r="X46" s="220" t="s">
        <v>188</v>
      </c>
      <c r="Y46" s="220">
        <v>1489047</v>
      </c>
      <c r="Z46" s="220">
        <v>137916</v>
      </c>
      <c r="AA46" s="220">
        <v>52996</v>
      </c>
      <c r="AB46" s="220">
        <v>178581</v>
      </c>
      <c r="AC46" s="220">
        <v>545811</v>
      </c>
      <c r="AD46" s="220">
        <v>491843</v>
      </c>
      <c r="AE46" s="220">
        <v>2895196</v>
      </c>
      <c r="AF46" s="220">
        <v>17770201</v>
      </c>
      <c r="AG46" s="220">
        <v>144458</v>
      </c>
      <c r="AH46" s="220">
        <v>1940576</v>
      </c>
      <c r="AI46" s="220">
        <v>4980282</v>
      </c>
      <c r="AJ46" s="220">
        <v>1435374</v>
      </c>
      <c r="AK46" s="220">
        <v>56806</v>
      </c>
      <c r="AL46" s="220">
        <v>1424733</v>
      </c>
      <c r="AM46" s="220">
        <v>339079</v>
      </c>
      <c r="AN46" s="220">
        <v>2084164</v>
      </c>
      <c r="AO46" s="220">
        <v>655839</v>
      </c>
      <c r="AP46" s="220">
        <v>891687</v>
      </c>
      <c r="AQ46" s="220">
        <v>1676943</v>
      </c>
      <c r="AR46" s="220">
        <v>2140260</v>
      </c>
      <c r="AS46" s="220" t="s">
        <v>188</v>
      </c>
      <c r="AT46" s="220" t="s">
        <v>188</v>
      </c>
      <c r="AU46" s="220">
        <v>2324519</v>
      </c>
      <c r="AV46" s="220">
        <v>1564913</v>
      </c>
      <c r="AW46" s="220">
        <v>238598</v>
      </c>
      <c r="AX46" s="220">
        <v>2753170</v>
      </c>
      <c r="AY46" s="220">
        <v>1670065</v>
      </c>
      <c r="AZ46" s="220">
        <v>2931299</v>
      </c>
      <c r="BA46" s="220">
        <v>1676943</v>
      </c>
      <c r="BB46" s="61" t="s">
        <v>188</v>
      </c>
      <c r="BC46" s="220">
        <v>2140260</v>
      </c>
      <c r="BD46" s="220">
        <v>438401</v>
      </c>
      <c r="BE46" s="220">
        <v>18519</v>
      </c>
      <c r="BF46" s="220">
        <v>32532</v>
      </c>
      <c r="BG46" s="220">
        <v>1980982</v>
      </c>
      <c r="BH46" s="220" t="s">
        <v>188</v>
      </c>
      <c r="BI46" s="216"/>
    </row>
    <row r="47" spans="2:61">
      <c r="B47" s="378"/>
      <c r="C47" s="379">
        <v>27</v>
      </c>
      <c r="D47" s="86">
        <v>2015</v>
      </c>
      <c r="E47" s="220">
        <v>17875893</v>
      </c>
      <c r="F47" s="220">
        <v>2702482</v>
      </c>
      <c r="G47" s="220">
        <v>143584</v>
      </c>
      <c r="H47" s="220">
        <v>6234</v>
      </c>
      <c r="I47" s="220">
        <v>9606</v>
      </c>
      <c r="J47" s="220">
        <v>9017</v>
      </c>
      <c r="K47" s="220">
        <v>454547</v>
      </c>
      <c r="L47" s="220" t="s">
        <v>412</v>
      </c>
      <c r="M47" s="220" t="s">
        <v>412</v>
      </c>
      <c r="N47" s="220">
        <v>15846</v>
      </c>
      <c r="O47" s="220" t="s">
        <v>188</v>
      </c>
      <c r="P47" s="220" t="s">
        <v>188</v>
      </c>
      <c r="Q47" s="220">
        <v>8387</v>
      </c>
      <c r="R47" s="220">
        <v>6510654</v>
      </c>
      <c r="S47" s="220">
        <v>2297</v>
      </c>
      <c r="T47" s="220">
        <v>176050</v>
      </c>
      <c r="U47" s="220">
        <v>218667</v>
      </c>
      <c r="V47" s="220">
        <v>75145</v>
      </c>
      <c r="W47" s="220">
        <v>2682646</v>
      </c>
      <c r="X47" s="220" t="s">
        <v>412</v>
      </c>
      <c r="Y47" s="220">
        <v>1165593</v>
      </c>
      <c r="Z47" s="220">
        <v>36589</v>
      </c>
      <c r="AA47" s="220">
        <v>150040</v>
      </c>
      <c r="AB47" s="220">
        <v>9354</v>
      </c>
      <c r="AC47" s="220">
        <v>790062</v>
      </c>
      <c r="AD47" s="220">
        <v>617341</v>
      </c>
      <c r="AE47" s="220">
        <v>2091752</v>
      </c>
      <c r="AF47" s="220">
        <v>17180955</v>
      </c>
      <c r="AG47" s="220">
        <v>136249</v>
      </c>
      <c r="AH47" s="220">
        <v>2282004</v>
      </c>
      <c r="AI47" s="220">
        <v>5007935</v>
      </c>
      <c r="AJ47" s="220">
        <v>1291583</v>
      </c>
      <c r="AK47" s="220">
        <v>16024</v>
      </c>
      <c r="AL47" s="220">
        <v>500571</v>
      </c>
      <c r="AM47" s="220">
        <v>1022225</v>
      </c>
      <c r="AN47" s="220">
        <v>1631352</v>
      </c>
      <c r="AO47" s="220">
        <v>580918</v>
      </c>
      <c r="AP47" s="220">
        <v>860301</v>
      </c>
      <c r="AQ47" s="220">
        <v>1696329</v>
      </c>
      <c r="AR47" s="220">
        <v>2155464</v>
      </c>
      <c r="AS47" s="220" t="s">
        <v>188</v>
      </c>
      <c r="AT47" s="220" t="s">
        <v>188</v>
      </c>
      <c r="AU47" s="220">
        <v>2292397</v>
      </c>
      <c r="AV47" s="220">
        <v>1623554</v>
      </c>
      <c r="AW47" s="220">
        <v>210170</v>
      </c>
      <c r="AX47" s="220">
        <v>2769657</v>
      </c>
      <c r="AY47" s="220">
        <v>2184304</v>
      </c>
      <c r="AZ47" s="220">
        <v>1151695</v>
      </c>
      <c r="BA47" s="220">
        <v>1696329</v>
      </c>
      <c r="BB47" s="61" t="s">
        <v>188</v>
      </c>
      <c r="BC47" s="220">
        <v>2155464</v>
      </c>
      <c r="BD47" s="220">
        <v>668569</v>
      </c>
      <c r="BE47" s="220">
        <v>20</v>
      </c>
      <c r="BF47" s="220">
        <v>412976</v>
      </c>
      <c r="BG47" s="220">
        <v>2015820</v>
      </c>
      <c r="BH47" s="220" t="s">
        <v>188</v>
      </c>
      <c r="BI47" s="216"/>
    </row>
    <row r="48" spans="2:61">
      <c r="B48" s="378"/>
      <c r="C48" s="379">
        <v>28</v>
      </c>
      <c r="D48" s="86">
        <v>2016</v>
      </c>
      <c r="E48" s="220">
        <v>17022597</v>
      </c>
      <c r="F48" s="220">
        <v>2808331</v>
      </c>
      <c r="G48" s="220">
        <v>142249</v>
      </c>
      <c r="H48" s="220">
        <v>3983</v>
      </c>
      <c r="I48" s="220">
        <v>6153</v>
      </c>
      <c r="J48" s="220">
        <v>4018</v>
      </c>
      <c r="K48" s="220">
        <v>404355</v>
      </c>
      <c r="L48" s="220" t="s">
        <v>412</v>
      </c>
      <c r="M48" s="220" t="s">
        <v>412</v>
      </c>
      <c r="N48" s="220">
        <v>16727</v>
      </c>
      <c r="O48" s="220" t="s">
        <v>188</v>
      </c>
      <c r="P48" s="220" t="s">
        <v>188</v>
      </c>
      <c r="Q48" s="220">
        <v>9002</v>
      </c>
      <c r="R48" s="220">
        <v>6340326</v>
      </c>
      <c r="S48" s="220">
        <v>2415</v>
      </c>
      <c r="T48" s="220">
        <v>172139</v>
      </c>
      <c r="U48" s="220">
        <v>208844</v>
      </c>
      <c r="V48" s="220">
        <v>74541</v>
      </c>
      <c r="W48" s="220">
        <v>2188065</v>
      </c>
      <c r="X48" s="220" t="s">
        <v>412</v>
      </c>
      <c r="Y48" s="220">
        <v>991546</v>
      </c>
      <c r="Z48" s="220">
        <v>81787</v>
      </c>
      <c r="AA48" s="220">
        <v>97789</v>
      </c>
      <c r="AB48" s="220">
        <v>211148</v>
      </c>
      <c r="AC48" s="220">
        <v>694938</v>
      </c>
      <c r="AD48" s="220">
        <v>371359</v>
      </c>
      <c r="AE48" s="220">
        <v>2192882</v>
      </c>
      <c r="AF48" s="220">
        <v>16519163</v>
      </c>
      <c r="AG48" s="220">
        <v>122864</v>
      </c>
      <c r="AH48" s="220">
        <v>2828713</v>
      </c>
      <c r="AI48" s="220">
        <v>5210786</v>
      </c>
      <c r="AJ48" s="220">
        <v>1472059</v>
      </c>
      <c r="AK48" s="220">
        <v>14606</v>
      </c>
      <c r="AL48" s="220">
        <v>515242</v>
      </c>
      <c r="AM48" s="220">
        <v>386862</v>
      </c>
      <c r="AN48" s="220">
        <v>1594417</v>
      </c>
      <c r="AO48" s="220">
        <v>590141</v>
      </c>
      <c r="AP48" s="220">
        <v>900038</v>
      </c>
      <c r="AQ48" s="220">
        <v>654767</v>
      </c>
      <c r="AR48" s="220">
        <v>2228668</v>
      </c>
      <c r="AS48" s="220" t="s">
        <v>188</v>
      </c>
      <c r="AT48" s="220" t="s">
        <v>188</v>
      </c>
      <c r="AU48" s="220">
        <v>2353774</v>
      </c>
      <c r="AV48" s="220">
        <v>1764503</v>
      </c>
      <c r="AW48" s="220">
        <v>279524</v>
      </c>
      <c r="AX48" s="220">
        <v>2906624</v>
      </c>
      <c r="AY48" s="220">
        <v>1924042</v>
      </c>
      <c r="AZ48" s="220">
        <v>1877877</v>
      </c>
      <c r="BA48" s="220">
        <v>651313</v>
      </c>
      <c r="BB48" s="61" t="s">
        <v>188</v>
      </c>
      <c r="BC48" s="220">
        <v>2228668</v>
      </c>
      <c r="BD48" s="220">
        <v>627123</v>
      </c>
      <c r="BE48" s="220" t="s">
        <v>412</v>
      </c>
      <c r="BF48" s="220">
        <v>32466</v>
      </c>
      <c r="BG48" s="220">
        <v>1873249</v>
      </c>
      <c r="BH48" s="220" t="s">
        <v>188</v>
      </c>
      <c r="BI48" s="216"/>
    </row>
    <row r="49" spans="2:63">
      <c r="B49" s="378"/>
      <c r="C49" s="379">
        <v>29</v>
      </c>
      <c r="D49" s="86">
        <v>2017</v>
      </c>
      <c r="E49" s="220">
        <v>15650517</v>
      </c>
      <c r="F49" s="220">
        <v>2812765</v>
      </c>
      <c r="G49" s="220">
        <v>134253</v>
      </c>
      <c r="H49" s="220">
        <v>6512</v>
      </c>
      <c r="I49" s="220">
        <v>9305</v>
      </c>
      <c r="J49" s="220">
        <v>8125</v>
      </c>
      <c r="K49" s="220">
        <v>419901</v>
      </c>
      <c r="L49" s="220" t="s">
        <v>188</v>
      </c>
      <c r="M49" s="220" t="s">
        <v>188</v>
      </c>
      <c r="N49" s="220">
        <v>26561</v>
      </c>
      <c r="O49" s="220" t="s">
        <v>188</v>
      </c>
      <c r="P49" s="220" t="s">
        <v>188</v>
      </c>
      <c r="Q49" s="220">
        <v>9506</v>
      </c>
      <c r="R49" s="220">
        <v>6286607</v>
      </c>
      <c r="S49" s="220">
        <v>2423</v>
      </c>
      <c r="T49" s="220">
        <v>132713</v>
      </c>
      <c r="U49" s="220">
        <v>206983</v>
      </c>
      <c r="V49" s="220">
        <v>72186</v>
      </c>
      <c r="W49" s="220">
        <v>1561849</v>
      </c>
      <c r="X49" s="220" t="s">
        <v>188</v>
      </c>
      <c r="Y49" s="220">
        <v>1108138</v>
      </c>
      <c r="Z49" s="220">
        <v>73973</v>
      </c>
      <c r="AA49" s="220">
        <v>66150</v>
      </c>
      <c r="AB49" s="220">
        <v>206295</v>
      </c>
      <c r="AC49" s="220">
        <v>503434</v>
      </c>
      <c r="AD49" s="220">
        <v>580874</v>
      </c>
      <c r="AE49" s="220">
        <v>1421964</v>
      </c>
      <c r="AF49" s="220">
        <v>15031823</v>
      </c>
      <c r="AG49" s="220">
        <v>124064</v>
      </c>
      <c r="AH49" s="220">
        <v>2300005</v>
      </c>
      <c r="AI49" s="220">
        <v>5366657</v>
      </c>
      <c r="AJ49" s="220">
        <v>1244509</v>
      </c>
      <c r="AK49" s="220">
        <v>21413</v>
      </c>
      <c r="AL49" s="220">
        <v>508363</v>
      </c>
      <c r="AM49" s="220">
        <v>314674</v>
      </c>
      <c r="AN49" s="220">
        <v>1178019</v>
      </c>
      <c r="AO49" s="220">
        <v>609869</v>
      </c>
      <c r="AP49" s="220">
        <v>937573</v>
      </c>
      <c r="AQ49" s="220">
        <v>138995</v>
      </c>
      <c r="AR49" s="220">
        <v>2287682</v>
      </c>
      <c r="AS49" s="220" t="s">
        <v>188</v>
      </c>
      <c r="AT49" s="220" t="s">
        <v>188</v>
      </c>
      <c r="AU49" s="220">
        <v>2302700</v>
      </c>
      <c r="AV49" s="220">
        <v>1702778</v>
      </c>
      <c r="AW49" s="220">
        <v>210179</v>
      </c>
      <c r="AX49" s="220">
        <v>2733880</v>
      </c>
      <c r="AY49" s="220">
        <v>2012907</v>
      </c>
      <c r="AZ49" s="220">
        <v>1328686</v>
      </c>
      <c r="BA49" s="220">
        <v>138995</v>
      </c>
      <c r="BB49" s="61" t="s">
        <v>188</v>
      </c>
      <c r="BC49" s="220">
        <v>2287682</v>
      </c>
      <c r="BD49" s="220">
        <v>502969</v>
      </c>
      <c r="BE49" s="220" t="s">
        <v>188</v>
      </c>
      <c r="BF49" s="220">
        <v>34866</v>
      </c>
      <c r="BG49" s="220">
        <v>1776181</v>
      </c>
      <c r="BH49" s="220" t="s">
        <v>188</v>
      </c>
      <c r="BI49" s="216"/>
    </row>
    <row r="50" spans="2:63">
      <c r="B50" s="378"/>
      <c r="C50" s="379">
        <v>30</v>
      </c>
      <c r="D50" s="86">
        <v>2018</v>
      </c>
      <c r="E50" s="220">
        <v>15621918</v>
      </c>
      <c r="F50" s="220">
        <v>2837243</v>
      </c>
      <c r="G50" s="220">
        <v>141815</v>
      </c>
      <c r="H50" s="220">
        <v>6931</v>
      </c>
      <c r="I50" s="220">
        <v>7402</v>
      </c>
      <c r="J50" s="220">
        <v>6391</v>
      </c>
      <c r="K50" s="220">
        <v>445172</v>
      </c>
      <c r="L50" s="220" t="s">
        <v>188</v>
      </c>
      <c r="M50" s="220" t="s">
        <v>188</v>
      </c>
      <c r="N50" s="220">
        <v>27351</v>
      </c>
      <c r="O50" s="220" t="s">
        <v>188</v>
      </c>
      <c r="P50" s="220" t="s">
        <v>188</v>
      </c>
      <c r="Q50" s="220">
        <v>10788</v>
      </c>
      <c r="R50" s="220">
        <v>6216051</v>
      </c>
      <c r="S50" s="220">
        <v>2334</v>
      </c>
      <c r="T50" s="220">
        <v>104110</v>
      </c>
      <c r="U50" s="220">
        <v>195805</v>
      </c>
      <c r="V50" s="220">
        <v>75015</v>
      </c>
      <c r="W50" s="220">
        <v>1626279</v>
      </c>
      <c r="X50" s="220" t="s">
        <v>188</v>
      </c>
      <c r="Y50" s="220">
        <v>1155673</v>
      </c>
      <c r="Z50" s="220">
        <v>100263</v>
      </c>
      <c r="AA50" s="220">
        <v>129354</v>
      </c>
      <c r="AB50" s="220">
        <v>130783</v>
      </c>
      <c r="AC50" s="220">
        <v>618694</v>
      </c>
      <c r="AD50" s="220">
        <v>416011</v>
      </c>
      <c r="AE50" s="220">
        <v>1368453</v>
      </c>
      <c r="AF50" s="220">
        <v>15025321</v>
      </c>
      <c r="AG50" s="220">
        <v>131068</v>
      </c>
      <c r="AH50" s="220">
        <v>2240591</v>
      </c>
      <c r="AI50" s="220">
        <v>5007519</v>
      </c>
      <c r="AJ50" s="220">
        <v>1366873</v>
      </c>
      <c r="AK50" s="220">
        <v>13071</v>
      </c>
      <c r="AL50" s="220">
        <v>640901</v>
      </c>
      <c r="AM50" s="220">
        <v>386595</v>
      </c>
      <c r="AN50" s="220">
        <v>1080842</v>
      </c>
      <c r="AO50" s="220">
        <v>637090</v>
      </c>
      <c r="AP50" s="220">
        <v>943305</v>
      </c>
      <c r="AQ50" s="220">
        <v>291428</v>
      </c>
      <c r="AR50" s="220">
        <v>2286038</v>
      </c>
      <c r="AS50" s="220" t="s">
        <v>188</v>
      </c>
      <c r="AT50" s="220" t="s">
        <v>188</v>
      </c>
      <c r="AU50" s="220">
        <v>2239626</v>
      </c>
      <c r="AV50" s="220">
        <v>1862424</v>
      </c>
      <c r="AW50" s="220">
        <v>214667</v>
      </c>
      <c r="AX50" s="220">
        <v>2827532</v>
      </c>
      <c r="AY50" s="220">
        <v>2049040</v>
      </c>
      <c r="AZ50" s="220">
        <v>1085173</v>
      </c>
      <c r="BA50" s="220">
        <v>291428</v>
      </c>
      <c r="BB50" s="61" t="s">
        <v>188</v>
      </c>
      <c r="BC50" s="220">
        <v>2286038</v>
      </c>
      <c r="BD50" s="220">
        <v>416993</v>
      </c>
      <c r="BE50" s="220">
        <v>520</v>
      </c>
      <c r="BF50" s="220">
        <v>35806</v>
      </c>
      <c r="BG50" s="220">
        <v>1716074</v>
      </c>
      <c r="BH50" s="220" t="s">
        <v>188</v>
      </c>
      <c r="BI50" s="216"/>
    </row>
    <row r="51" spans="2:63">
      <c r="B51" s="378" t="s">
        <v>86</v>
      </c>
      <c r="C51" s="379">
        <v>1</v>
      </c>
      <c r="D51" s="86">
        <v>2019</v>
      </c>
      <c r="E51" s="220">
        <v>17632777</v>
      </c>
      <c r="F51" s="220">
        <v>2838327</v>
      </c>
      <c r="G51" s="220">
        <v>151155</v>
      </c>
      <c r="H51" s="220">
        <v>3036</v>
      </c>
      <c r="I51" s="220">
        <v>8434</v>
      </c>
      <c r="J51" s="220">
        <v>4065</v>
      </c>
      <c r="K51" s="220">
        <v>411638</v>
      </c>
      <c r="L51" s="220" t="s">
        <v>188</v>
      </c>
      <c r="M51" s="220" t="s">
        <v>188</v>
      </c>
      <c r="N51" s="220">
        <v>13071</v>
      </c>
      <c r="O51" s="220">
        <v>3146</v>
      </c>
      <c r="P51" s="220" t="s">
        <v>188</v>
      </c>
      <c r="Q51" s="220">
        <v>55695</v>
      </c>
      <c r="R51" s="220">
        <v>6169456</v>
      </c>
      <c r="S51" s="220">
        <v>2047</v>
      </c>
      <c r="T51" s="220">
        <v>95103</v>
      </c>
      <c r="U51" s="220">
        <v>167564</v>
      </c>
      <c r="V51" s="220">
        <v>73707</v>
      </c>
      <c r="W51" s="220">
        <v>1785688</v>
      </c>
      <c r="X51" s="220" t="s">
        <v>188</v>
      </c>
      <c r="Y51" s="220">
        <v>1033296</v>
      </c>
      <c r="Z51" s="220">
        <v>112110</v>
      </c>
      <c r="AA51" s="220">
        <v>75916</v>
      </c>
      <c r="AB51" s="220">
        <v>1024532</v>
      </c>
      <c r="AC51" s="220">
        <v>596597</v>
      </c>
      <c r="AD51" s="220">
        <v>584954</v>
      </c>
      <c r="AE51" s="220">
        <v>2423240</v>
      </c>
      <c r="AF51" s="220">
        <v>17209256</v>
      </c>
      <c r="AG51" s="220">
        <v>132221</v>
      </c>
      <c r="AH51" s="220">
        <v>3535109</v>
      </c>
      <c r="AI51" s="220">
        <v>5076782</v>
      </c>
      <c r="AJ51" s="220">
        <v>1238327</v>
      </c>
      <c r="AK51" s="220">
        <v>8533</v>
      </c>
      <c r="AL51" s="220">
        <v>472532</v>
      </c>
      <c r="AM51" s="220">
        <v>245033</v>
      </c>
      <c r="AN51" s="220">
        <v>1073771</v>
      </c>
      <c r="AO51" s="220">
        <v>889311</v>
      </c>
      <c r="AP51" s="220">
        <v>1206795</v>
      </c>
      <c r="AQ51" s="220">
        <v>192642</v>
      </c>
      <c r="AR51" s="220">
        <v>3138200</v>
      </c>
      <c r="AS51" s="220" t="s">
        <v>188</v>
      </c>
      <c r="AT51" s="220" t="s">
        <v>188</v>
      </c>
      <c r="AU51" s="220">
        <v>2195105</v>
      </c>
      <c r="AV51" s="220">
        <v>1770470</v>
      </c>
      <c r="AW51" s="220">
        <v>196174</v>
      </c>
      <c r="AX51" s="220">
        <v>2904989</v>
      </c>
      <c r="AY51" s="220">
        <v>2043709</v>
      </c>
      <c r="AZ51" s="220">
        <v>2340738</v>
      </c>
      <c r="BA51" s="220">
        <v>192642</v>
      </c>
      <c r="BB51" s="61" t="s">
        <v>188</v>
      </c>
      <c r="BC51" s="220">
        <v>3138200</v>
      </c>
      <c r="BD51" s="220">
        <v>715153</v>
      </c>
      <c r="BE51" s="220" t="s">
        <v>412</v>
      </c>
      <c r="BF51" s="220">
        <v>32922</v>
      </c>
      <c r="BG51" s="220">
        <v>1679154</v>
      </c>
      <c r="BH51" s="220" t="s">
        <v>412</v>
      </c>
      <c r="BI51" s="216"/>
    </row>
    <row r="52" spans="2:63">
      <c r="B52" s="378"/>
      <c r="C52" s="379">
        <v>2</v>
      </c>
      <c r="D52" s="86">
        <v>2020</v>
      </c>
      <c r="E52" s="220">
        <v>20629551</v>
      </c>
      <c r="F52" s="220">
        <v>2816357</v>
      </c>
      <c r="G52" s="220">
        <v>161354</v>
      </c>
      <c r="H52" s="220">
        <v>3188</v>
      </c>
      <c r="I52" s="220">
        <v>7013</v>
      </c>
      <c r="J52" s="220">
        <v>7495</v>
      </c>
      <c r="K52" s="220">
        <v>505215</v>
      </c>
      <c r="L52" s="220" t="s">
        <v>412</v>
      </c>
      <c r="M52" s="220" t="s">
        <v>412</v>
      </c>
      <c r="N52" s="220" t="s">
        <v>412</v>
      </c>
      <c r="O52" s="220">
        <v>7415</v>
      </c>
      <c r="P52" s="220">
        <v>16021</v>
      </c>
      <c r="Q52" s="220">
        <v>17827</v>
      </c>
      <c r="R52" s="220">
        <v>6385788</v>
      </c>
      <c r="S52" s="220">
        <v>2039</v>
      </c>
      <c r="T52" s="220">
        <v>86874</v>
      </c>
      <c r="U52" s="220">
        <v>138017</v>
      </c>
      <c r="V52" s="220">
        <v>70642</v>
      </c>
      <c r="W52" s="220">
        <v>4724559</v>
      </c>
      <c r="X52" s="220" t="s">
        <v>412</v>
      </c>
      <c r="Y52" s="220">
        <v>1138330</v>
      </c>
      <c r="Z52" s="220">
        <v>68286</v>
      </c>
      <c r="AA52" s="220">
        <v>164745</v>
      </c>
      <c r="AB52" s="220">
        <v>732878</v>
      </c>
      <c r="AC52" s="220">
        <v>423521</v>
      </c>
      <c r="AD52" s="220">
        <v>503477</v>
      </c>
      <c r="AE52" s="220">
        <v>2648510</v>
      </c>
      <c r="AF52" s="220">
        <v>19736044</v>
      </c>
      <c r="AG52" s="220">
        <v>126638</v>
      </c>
      <c r="AH52" s="220">
        <v>6569541</v>
      </c>
      <c r="AI52" s="220">
        <v>5242391</v>
      </c>
      <c r="AJ52" s="220">
        <v>1199042</v>
      </c>
      <c r="AK52" s="220">
        <v>21639</v>
      </c>
      <c r="AL52" s="220">
        <v>523430</v>
      </c>
      <c r="AM52" s="220">
        <v>353118</v>
      </c>
      <c r="AN52" s="220">
        <v>1092964</v>
      </c>
      <c r="AO52" s="220">
        <v>1035263</v>
      </c>
      <c r="AP52" s="220">
        <v>1246174</v>
      </c>
      <c r="AQ52" s="220">
        <v>163669</v>
      </c>
      <c r="AR52" s="220">
        <v>2162175</v>
      </c>
      <c r="AS52" s="220" t="s">
        <v>412</v>
      </c>
      <c r="AT52" s="220" t="s">
        <v>412</v>
      </c>
      <c r="AU52" s="220">
        <v>2258694</v>
      </c>
      <c r="AV52" s="220">
        <v>1957661</v>
      </c>
      <c r="AW52" s="220">
        <v>254689</v>
      </c>
      <c r="AX52" s="220">
        <v>3028323</v>
      </c>
      <c r="AY52" s="220">
        <v>4537543</v>
      </c>
      <c r="AZ52" s="220">
        <v>3032974</v>
      </c>
      <c r="BA52" s="220">
        <v>163669</v>
      </c>
      <c r="BB52" s="61" t="s">
        <v>412</v>
      </c>
      <c r="BC52" s="220">
        <v>2162175</v>
      </c>
      <c r="BD52" s="220">
        <v>614565</v>
      </c>
      <c r="BE52" s="220" t="s">
        <v>412</v>
      </c>
      <c r="BF52" s="220">
        <v>47743</v>
      </c>
      <c r="BG52" s="220">
        <v>1678008</v>
      </c>
      <c r="BH52" s="220" t="s">
        <v>412</v>
      </c>
      <c r="BI52" s="216"/>
    </row>
    <row r="53" spans="2:63">
      <c r="B53" s="378"/>
      <c r="C53" s="379">
        <v>3</v>
      </c>
      <c r="D53" s="86">
        <v>2021</v>
      </c>
      <c r="E53" s="220">
        <v>18637775</v>
      </c>
      <c r="F53" s="220">
        <v>2837031</v>
      </c>
      <c r="G53" s="220">
        <v>163549</v>
      </c>
      <c r="H53" s="220">
        <v>2921</v>
      </c>
      <c r="I53" s="220">
        <v>11037</v>
      </c>
      <c r="J53" s="220">
        <v>10211</v>
      </c>
      <c r="K53" s="220">
        <v>545803</v>
      </c>
      <c r="L53" s="220" t="s">
        <v>412</v>
      </c>
      <c r="M53" s="220" t="s">
        <v>412</v>
      </c>
      <c r="N53" s="220" t="s">
        <v>412</v>
      </c>
      <c r="O53" s="220">
        <v>6717</v>
      </c>
      <c r="P53" s="220">
        <v>30564</v>
      </c>
      <c r="Q53" s="220">
        <v>79213</v>
      </c>
      <c r="R53" s="220">
        <v>6784113</v>
      </c>
      <c r="S53" s="220">
        <v>1983</v>
      </c>
      <c r="T53" s="220">
        <v>89749</v>
      </c>
      <c r="U53" s="220">
        <v>153125</v>
      </c>
      <c r="V53" s="220">
        <v>69793</v>
      </c>
      <c r="W53" s="220">
        <v>3641164</v>
      </c>
      <c r="X53" s="220" t="s">
        <v>412</v>
      </c>
      <c r="Y53" s="220">
        <v>1074324</v>
      </c>
      <c r="Z53" s="220">
        <v>22268</v>
      </c>
      <c r="AA53" s="220">
        <v>150845</v>
      </c>
      <c r="AB53" s="220">
        <v>109669</v>
      </c>
      <c r="AC53" s="220">
        <v>893507</v>
      </c>
      <c r="AD53" s="220">
        <v>468842</v>
      </c>
      <c r="AE53" s="220">
        <v>1491347</v>
      </c>
      <c r="AF53" s="220">
        <v>17840449</v>
      </c>
      <c r="AG53" s="220">
        <v>119553</v>
      </c>
      <c r="AH53" s="220">
        <v>2775209</v>
      </c>
      <c r="AI53" s="220">
        <v>5745798</v>
      </c>
      <c r="AJ53" s="220">
        <v>1494107</v>
      </c>
      <c r="AK53" s="220">
        <v>34548</v>
      </c>
      <c r="AL53" s="220">
        <v>478539</v>
      </c>
      <c r="AM53" s="220">
        <v>736250</v>
      </c>
      <c r="AN53" s="220">
        <v>1229891</v>
      </c>
      <c r="AO53" s="220">
        <v>644115</v>
      </c>
      <c r="AP53" s="220">
        <v>1012149</v>
      </c>
      <c r="AQ53" s="220">
        <v>371907</v>
      </c>
      <c r="AR53" s="220">
        <v>3198383</v>
      </c>
      <c r="AS53" s="220" t="s">
        <v>412</v>
      </c>
      <c r="AT53" s="220" t="s">
        <v>412</v>
      </c>
      <c r="AU53" s="220">
        <v>2265779</v>
      </c>
      <c r="AV53" s="220">
        <v>2393252</v>
      </c>
      <c r="AW53" s="220">
        <v>231857</v>
      </c>
      <c r="AX53" s="220">
        <v>3546785</v>
      </c>
      <c r="AY53" s="220">
        <v>2125946</v>
      </c>
      <c r="AZ53" s="220">
        <v>1798419</v>
      </c>
      <c r="BA53" s="220">
        <v>371907</v>
      </c>
      <c r="BB53" s="61" t="s">
        <v>412</v>
      </c>
      <c r="BC53" s="220">
        <v>3198383</v>
      </c>
      <c r="BD53" s="528">
        <v>137090</v>
      </c>
      <c r="BE53" s="220" t="s">
        <v>412</v>
      </c>
      <c r="BF53" s="220">
        <v>62052</v>
      </c>
      <c r="BG53" s="220">
        <v>1708979</v>
      </c>
      <c r="BH53" s="220" t="s">
        <v>412</v>
      </c>
      <c r="BI53" s="302"/>
      <c r="BJ53" s="216"/>
      <c r="BK53" s="216"/>
    </row>
    <row r="54" spans="2:63">
      <c r="B54" s="378"/>
      <c r="C54" s="379">
        <v>4</v>
      </c>
      <c r="D54" s="86">
        <v>2022</v>
      </c>
      <c r="E54" s="220">
        <v>17991132</v>
      </c>
      <c r="F54" s="220">
        <v>2882664</v>
      </c>
      <c r="G54" s="220">
        <v>167230</v>
      </c>
      <c r="H54" s="220">
        <v>1896</v>
      </c>
      <c r="I54" s="220">
        <v>9366</v>
      </c>
      <c r="J54" s="220">
        <v>6928</v>
      </c>
      <c r="K54" s="220">
        <v>554022</v>
      </c>
      <c r="L54" s="220" t="s">
        <v>412</v>
      </c>
      <c r="M54" s="220" t="s">
        <v>412</v>
      </c>
      <c r="N54" s="220" t="s">
        <v>412</v>
      </c>
      <c r="O54" s="220">
        <v>8127</v>
      </c>
      <c r="P54" s="220">
        <v>40461</v>
      </c>
      <c r="Q54" s="220">
        <v>15695</v>
      </c>
      <c r="R54" s="220">
        <v>6702370</v>
      </c>
      <c r="S54" s="220">
        <v>1508</v>
      </c>
      <c r="T54" s="220">
        <v>130204</v>
      </c>
      <c r="U54" s="220">
        <v>144413</v>
      </c>
      <c r="V54" s="220">
        <v>69800</v>
      </c>
      <c r="W54" s="220">
        <v>2949805</v>
      </c>
      <c r="X54" s="220" t="s">
        <v>412</v>
      </c>
      <c r="Y54" s="220">
        <v>1275066</v>
      </c>
      <c r="Z54" s="220">
        <v>91845</v>
      </c>
      <c r="AA54" s="220">
        <v>360255</v>
      </c>
      <c r="AB54" s="220">
        <v>89806</v>
      </c>
      <c r="AC54" s="220">
        <v>797326</v>
      </c>
      <c r="AD54" s="220">
        <v>477665</v>
      </c>
      <c r="AE54" s="220">
        <v>1214680</v>
      </c>
      <c r="AF54" s="220">
        <v>17013889</v>
      </c>
      <c r="AG54" s="220">
        <v>126255</v>
      </c>
      <c r="AH54" s="220">
        <v>2768594</v>
      </c>
      <c r="AI54" s="220">
        <v>5392192</v>
      </c>
      <c r="AJ54" s="220">
        <v>1375207</v>
      </c>
      <c r="AK54" s="220">
        <v>35642</v>
      </c>
      <c r="AL54" s="220">
        <v>583452</v>
      </c>
      <c r="AM54" s="220">
        <v>679714</v>
      </c>
      <c r="AN54" s="220">
        <v>1773719</v>
      </c>
      <c r="AO54" s="220">
        <v>609663</v>
      </c>
      <c r="AP54" s="220">
        <v>1093232</v>
      </c>
      <c r="AQ54" s="220">
        <v>403586</v>
      </c>
      <c r="AR54" s="220">
        <v>2172633</v>
      </c>
      <c r="AS54" s="220" t="s">
        <v>412</v>
      </c>
      <c r="AT54" s="220" t="s">
        <v>412</v>
      </c>
      <c r="AU54" s="220">
        <v>2257377</v>
      </c>
      <c r="AV54" s="220">
        <v>2339062</v>
      </c>
      <c r="AW54" s="220">
        <v>245560</v>
      </c>
      <c r="AX54" s="220">
        <v>3154959</v>
      </c>
      <c r="AY54" s="220">
        <v>2176468</v>
      </c>
      <c r="AZ54" s="220">
        <v>1604747</v>
      </c>
      <c r="BA54" s="220">
        <v>403586</v>
      </c>
      <c r="BB54" s="61" t="s">
        <v>412</v>
      </c>
      <c r="BC54" s="527">
        <v>2172633</v>
      </c>
      <c r="BD54" s="220">
        <v>889893</v>
      </c>
      <c r="BE54" s="220">
        <v>20</v>
      </c>
      <c r="BF54" s="220">
        <v>62083</v>
      </c>
      <c r="BG54" s="220">
        <v>1707501</v>
      </c>
      <c r="BH54" s="220" t="s">
        <v>412</v>
      </c>
      <c r="BI54" s="302"/>
      <c r="BJ54" s="216"/>
    </row>
    <row r="55" spans="2:63">
      <c r="B55" s="378"/>
      <c r="C55" s="379">
        <v>5</v>
      </c>
      <c r="D55" s="86">
        <v>2023</v>
      </c>
      <c r="E55" s="220">
        <v>17874181</v>
      </c>
      <c r="F55" s="220">
        <v>2891946</v>
      </c>
      <c r="G55" s="220">
        <v>168680</v>
      </c>
      <c r="H55" s="220">
        <v>2028</v>
      </c>
      <c r="I55" s="220">
        <v>10926</v>
      </c>
      <c r="J55" s="220">
        <v>11444</v>
      </c>
      <c r="K55" s="220" t="s">
        <v>412</v>
      </c>
      <c r="L55" s="220" t="s">
        <v>412</v>
      </c>
      <c r="M55" s="220" t="s">
        <v>412</v>
      </c>
      <c r="N55" s="220" t="s">
        <v>412</v>
      </c>
      <c r="O55" s="220" t="s">
        <v>412</v>
      </c>
      <c r="P55" s="220">
        <v>48945</v>
      </c>
      <c r="Q55" s="220">
        <v>14880</v>
      </c>
      <c r="R55" s="220">
        <v>6705227</v>
      </c>
      <c r="S55" s="220">
        <v>1279</v>
      </c>
      <c r="T55" s="220">
        <v>98736</v>
      </c>
      <c r="U55" s="220">
        <v>147796</v>
      </c>
      <c r="V55" s="220">
        <v>69808</v>
      </c>
      <c r="W55" s="220">
        <v>2583301</v>
      </c>
      <c r="X55" s="220" t="s">
        <v>412</v>
      </c>
      <c r="Y55" s="220">
        <v>1282433</v>
      </c>
      <c r="Z55" s="220">
        <v>44338</v>
      </c>
      <c r="AA55" s="220">
        <v>484723</v>
      </c>
      <c r="AB55" s="220">
        <v>266548</v>
      </c>
      <c r="AC55" s="220">
        <v>977243</v>
      </c>
      <c r="AD55" s="220">
        <v>448155</v>
      </c>
      <c r="AE55" s="220">
        <v>1057921</v>
      </c>
      <c r="AF55" s="220">
        <v>17171433</v>
      </c>
      <c r="AG55" s="220">
        <v>141685</v>
      </c>
      <c r="AH55" s="220">
        <v>2316480</v>
      </c>
      <c r="AI55" s="220">
        <v>5775616</v>
      </c>
      <c r="AJ55" s="220">
        <v>1543756</v>
      </c>
      <c r="AK55" s="220">
        <v>26225</v>
      </c>
      <c r="AL55" s="220">
        <v>632676</v>
      </c>
      <c r="AM55" s="220">
        <v>249024</v>
      </c>
      <c r="AN55" s="220">
        <v>1674507</v>
      </c>
      <c r="AO55" s="220">
        <v>672833</v>
      </c>
      <c r="AP55" s="220">
        <v>1015807</v>
      </c>
      <c r="AQ55" s="220">
        <v>248608</v>
      </c>
      <c r="AR55" s="220">
        <v>2874216</v>
      </c>
      <c r="AS55" s="220" t="s">
        <v>412</v>
      </c>
      <c r="AT55" s="220" t="s">
        <v>412</v>
      </c>
      <c r="AU55" s="220">
        <v>2325502</v>
      </c>
      <c r="AV55" s="220">
        <v>2286048</v>
      </c>
      <c r="AW55" s="220">
        <v>292345</v>
      </c>
      <c r="AX55" s="220">
        <v>3443186</v>
      </c>
      <c r="AY55" s="220">
        <v>2493907</v>
      </c>
      <c r="AZ55" s="220">
        <v>1605248</v>
      </c>
      <c r="BA55" s="220">
        <v>248608</v>
      </c>
      <c r="BB55" s="61" t="s">
        <v>412</v>
      </c>
      <c r="BC55" s="527">
        <v>2874216</v>
      </c>
      <c r="BD55" s="220">
        <v>233296</v>
      </c>
      <c r="BE55" s="220">
        <v>39</v>
      </c>
      <c r="BF55" s="220">
        <v>51762</v>
      </c>
      <c r="BG55" s="220">
        <v>1317276</v>
      </c>
      <c r="BH55" s="220" t="s">
        <v>412</v>
      </c>
      <c r="BI55" s="216"/>
      <c r="BJ55" s="216"/>
    </row>
    <row r="56" spans="2:63">
      <c r="B56" s="381"/>
      <c r="C56" s="383"/>
      <c r="D56" s="386"/>
      <c r="E56" s="218"/>
      <c r="F56" s="218"/>
      <c r="G56" s="218"/>
      <c r="H56" s="218"/>
      <c r="I56" s="218"/>
      <c r="J56" s="218"/>
      <c r="K56" s="218"/>
      <c r="L56" s="218"/>
      <c r="M56" s="218"/>
      <c r="N56" s="218"/>
      <c r="O56" s="218"/>
      <c r="P56" s="218"/>
      <c r="Q56" s="218"/>
      <c r="R56" s="218"/>
      <c r="S56" s="218"/>
      <c r="T56" s="218"/>
      <c r="U56" s="218"/>
      <c r="V56" s="218"/>
      <c r="W56" s="218"/>
      <c r="X56" s="218"/>
      <c r="Y56" s="218"/>
      <c r="Z56" s="218"/>
      <c r="AA56" s="218"/>
      <c r="AB56" s="218"/>
      <c r="AC56" s="218"/>
      <c r="AD56" s="218"/>
      <c r="AE56" s="218"/>
      <c r="AF56" s="218"/>
      <c r="AG56" s="218"/>
      <c r="AH56" s="218"/>
      <c r="AI56" s="218"/>
      <c r="AJ56" s="218"/>
      <c r="AK56" s="218"/>
      <c r="AL56" s="218"/>
      <c r="AM56" s="218"/>
      <c r="AN56" s="218"/>
      <c r="AO56" s="218"/>
      <c r="AP56" s="218"/>
      <c r="AQ56" s="218"/>
      <c r="AR56" s="218"/>
      <c r="AS56" s="218"/>
      <c r="AT56" s="218"/>
      <c r="AU56" s="218"/>
      <c r="AV56" s="218"/>
      <c r="AW56" s="218"/>
      <c r="AX56" s="218"/>
      <c r="AY56" s="218"/>
      <c r="AZ56" s="218"/>
      <c r="BA56" s="218"/>
      <c r="BB56" s="300"/>
      <c r="BC56" s="218"/>
      <c r="BD56" s="218"/>
      <c r="BE56" s="218"/>
      <c r="BF56" s="218"/>
      <c r="BG56" s="218"/>
      <c r="BH56" s="218"/>
      <c r="BI56" s="216"/>
    </row>
    <row r="57" spans="2:63">
      <c r="B57" s="351" t="s">
        <v>908</v>
      </c>
      <c r="C57" s="376"/>
      <c r="D57" s="377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</row>
    <row r="58" spans="2:63">
      <c r="B58" s="357"/>
      <c r="C58" s="380">
        <v>50</v>
      </c>
      <c r="D58" s="86">
        <v>1975</v>
      </c>
      <c r="E58" s="220">
        <v>101124323</v>
      </c>
      <c r="F58" s="220">
        <v>16787380</v>
      </c>
      <c r="G58" s="220">
        <v>730955</v>
      </c>
      <c r="H58" s="220" t="s">
        <v>188</v>
      </c>
      <c r="I58" s="220" t="s">
        <v>188</v>
      </c>
      <c r="J58" s="220" t="s">
        <v>188</v>
      </c>
      <c r="K58" s="220" t="s">
        <v>188</v>
      </c>
      <c r="L58" s="220">
        <v>33276</v>
      </c>
      <c r="M58" s="220" t="s">
        <v>188</v>
      </c>
      <c r="N58" s="220">
        <v>781717</v>
      </c>
      <c r="O58" s="220"/>
      <c r="P58" s="220"/>
      <c r="Q58" s="220" t="s">
        <v>188</v>
      </c>
      <c r="R58" s="220">
        <v>32563928</v>
      </c>
      <c r="S58" s="220">
        <v>78365</v>
      </c>
      <c r="T58" s="220">
        <v>2819333</v>
      </c>
      <c r="U58" s="220">
        <v>1630383</v>
      </c>
      <c r="V58" s="220">
        <v>405576</v>
      </c>
      <c r="W58" s="220">
        <v>14188762</v>
      </c>
      <c r="X58" s="220">
        <v>1286</v>
      </c>
      <c r="Y58" s="220">
        <v>10004560</v>
      </c>
      <c r="Z58" s="220">
        <v>1631961</v>
      </c>
      <c r="AA58" s="220">
        <v>435575</v>
      </c>
      <c r="AB58" s="220">
        <v>792890</v>
      </c>
      <c r="AC58" s="220">
        <v>774547</v>
      </c>
      <c r="AD58" s="220">
        <v>5499589</v>
      </c>
      <c r="AE58" s="220">
        <v>11964210</v>
      </c>
      <c r="AF58" s="220">
        <v>100300088</v>
      </c>
      <c r="AG58" s="220">
        <v>1907938</v>
      </c>
      <c r="AH58" s="220">
        <v>14683426</v>
      </c>
      <c r="AI58" s="220">
        <v>15534111</v>
      </c>
      <c r="AJ58" s="220">
        <v>5392831</v>
      </c>
      <c r="AK58" s="220">
        <v>912972</v>
      </c>
      <c r="AL58" s="220">
        <v>14099505</v>
      </c>
      <c r="AM58" s="220">
        <v>2258812</v>
      </c>
      <c r="AN58" s="220">
        <v>13516369</v>
      </c>
      <c r="AO58" s="220">
        <v>2928858</v>
      </c>
      <c r="AP58" s="220">
        <v>14954745</v>
      </c>
      <c r="AQ58" s="220">
        <v>5799285</v>
      </c>
      <c r="AR58" s="220">
        <v>5930503</v>
      </c>
      <c r="AS58" s="220">
        <v>298857</v>
      </c>
      <c r="AT58" s="220">
        <v>281876</v>
      </c>
      <c r="AU58" s="220">
        <v>17409644</v>
      </c>
      <c r="AV58" s="220">
        <v>7079949</v>
      </c>
      <c r="AW58" s="220">
        <v>1189688</v>
      </c>
      <c r="AX58" s="220">
        <v>9058478</v>
      </c>
      <c r="AY58" s="220">
        <v>8454145</v>
      </c>
      <c r="AZ58" s="220">
        <v>29085462</v>
      </c>
      <c r="BA58" s="220">
        <v>5794445</v>
      </c>
      <c r="BB58" s="220">
        <v>721944</v>
      </c>
      <c r="BC58" s="220">
        <v>5928494</v>
      </c>
      <c r="BD58" s="220">
        <v>312209</v>
      </c>
      <c r="BE58" s="220">
        <v>119304</v>
      </c>
      <c r="BF58" s="220">
        <v>3392330</v>
      </c>
      <c r="BG58" s="220">
        <v>1172120</v>
      </c>
      <c r="BH58" s="220">
        <v>281876</v>
      </c>
    </row>
    <row r="59" spans="2:63">
      <c r="B59" s="357"/>
      <c r="C59" s="380">
        <v>51</v>
      </c>
      <c r="D59" s="86">
        <v>1976</v>
      </c>
      <c r="E59" s="220">
        <v>120832429</v>
      </c>
      <c r="F59" s="220">
        <v>19962835</v>
      </c>
      <c r="G59" s="220">
        <v>1252710</v>
      </c>
      <c r="H59" s="220" t="s">
        <v>188</v>
      </c>
      <c r="I59" s="220" t="s">
        <v>188</v>
      </c>
      <c r="J59" s="220" t="s">
        <v>188</v>
      </c>
      <c r="K59" s="220" t="s">
        <v>188</v>
      </c>
      <c r="L59" s="220">
        <v>35194</v>
      </c>
      <c r="M59" s="220" t="s">
        <v>188</v>
      </c>
      <c r="N59" s="220">
        <v>853047</v>
      </c>
      <c r="O59" s="220"/>
      <c r="P59" s="220"/>
      <c r="Q59" s="220" t="s">
        <v>188</v>
      </c>
      <c r="R59" s="220">
        <v>35185860</v>
      </c>
      <c r="S59" s="220">
        <v>74572</v>
      </c>
      <c r="T59" s="220">
        <v>2869868</v>
      </c>
      <c r="U59" s="220">
        <v>2048292</v>
      </c>
      <c r="V59" s="220">
        <v>552871</v>
      </c>
      <c r="W59" s="220">
        <v>17814512</v>
      </c>
      <c r="X59" s="220">
        <v>2169</v>
      </c>
      <c r="Y59" s="220">
        <v>11814239</v>
      </c>
      <c r="Z59" s="220">
        <v>1964923</v>
      </c>
      <c r="AA59" s="220">
        <v>442666</v>
      </c>
      <c r="AB59" s="220">
        <v>239309</v>
      </c>
      <c r="AC59" s="220">
        <v>1048667</v>
      </c>
      <c r="AD59" s="220">
        <v>6597981</v>
      </c>
      <c r="AE59" s="220">
        <v>18072714</v>
      </c>
      <c r="AF59" s="220">
        <v>118955182</v>
      </c>
      <c r="AG59" s="220">
        <v>2133874</v>
      </c>
      <c r="AH59" s="220">
        <v>16930653</v>
      </c>
      <c r="AI59" s="220">
        <v>18438400</v>
      </c>
      <c r="AJ59" s="220">
        <v>6597637</v>
      </c>
      <c r="AK59" s="220">
        <v>995251</v>
      </c>
      <c r="AL59" s="220">
        <v>15970076</v>
      </c>
      <c r="AM59" s="220">
        <v>2719674</v>
      </c>
      <c r="AN59" s="220">
        <v>19185902</v>
      </c>
      <c r="AO59" s="220">
        <v>3380321</v>
      </c>
      <c r="AP59" s="220">
        <v>16864180</v>
      </c>
      <c r="AQ59" s="220">
        <v>7899364</v>
      </c>
      <c r="AR59" s="220">
        <v>7107626</v>
      </c>
      <c r="AS59" s="220">
        <v>399279</v>
      </c>
      <c r="AT59" s="220">
        <v>332945</v>
      </c>
      <c r="AU59" s="220">
        <v>29619559</v>
      </c>
      <c r="AV59" s="220">
        <v>8161687</v>
      </c>
      <c r="AW59" s="220">
        <v>1414730</v>
      </c>
      <c r="AX59" s="220">
        <v>10659854</v>
      </c>
      <c r="AY59" s="220">
        <v>9903773</v>
      </c>
      <c r="AZ59" s="220">
        <v>36644046</v>
      </c>
      <c r="BA59" s="220">
        <v>7885427</v>
      </c>
      <c r="BB59" s="220">
        <v>772175</v>
      </c>
      <c r="BC59" s="220">
        <v>7103929</v>
      </c>
      <c r="BD59" s="220">
        <v>933288</v>
      </c>
      <c r="BE59" s="220">
        <v>90538</v>
      </c>
      <c r="BF59" s="220">
        <v>4141319</v>
      </c>
      <c r="BG59" s="220">
        <v>1291912</v>
      </c>
      <c r="BH59" s="220">
        <v>332945</v>
      </c>
    </row>
    <row r="60" spans="2:63">
      <c r="B60" s="357"/>
      <c r="C60" s="380">
        <v>52</v>
      </c>
      <c r="D60" s="86">
        <v>1977</v>
      </c>
      <c r="E60" s="220">
        <v>144277853</v>
      </c>
      <c r="F60" s="220">
        <v>24238476</v>
      </c>
      <c r="G60" s="220">
        <v>1413067</v>
      </c>
      <c r="H60" s="220" t="s">
        <v>188</v>
      </c>
      <c r="I60" s="220" t="s">
        <v>188</v>
      </c>
      <c r="J60" s="220" t="s">
        <v>188</v>
      </c>
      <c r="K60" s="220" t="s">
        <v>188</v>
      </c>
      <c r="L60" s="220">
        <v>49290</v>
      </c>
      <c r="M60" s="220" t="s">
        <v>188</v>
      </c>
      <c r="N60" s="220">
        <v>981619</v>
      </c>
      <c r="O60" s="220"/>
      <c r="P60" s="220"/>
      <c r="Q60" s="220" t="s">
        <v>188</v>
      </c>
      <c r="R60" s="220">
        <v>39446286</v>
      </c>
      <c r="S60" s="220">
        <v>103622</v>
      </c>
      <c r="T60" s="220">
        <v>3122846</v>
      </c>
      <c r="U60" s="220">
        <v>2323409</v>
      </c>
      <c r="V60" s="220">
        <v>605655</v>
      </c>
      <c r="W60" s="220">
        <v>21071327</v>
      </c>
      <c r="X60" s="220">
        <v>3103</v>
      </c>
      <c r="Y60" s="220">
        <v>13001339</v>
      </c>
      <c r="Z60" s="220">
        <v>2832884</v>
      </c>
      <c r="AA60" s="220">
        <v>543223</v>
      </c>
      <c r="AB60" s="220">
        <v>682200</v>
      </c>
      <c r="AC60" s="220">
        <v>1663542</v>
      </c>
      <c r="AD60" s="220">
        <v>8137479</v>
      </c>
      <c r="AE60" s="220">
        <v>24058486</v>
      </c>
      <c r="AF60" s="220">
        <v>142921372</v>
      </c>
      <c r="AG60" s="220">
        <v>2391742</v>
      </c>
      <c r="AH60" s="220">
        <v>19319948</v>
      </c>
      <c r="AI60" s="220">
        <v>21277152</v>
      </c>
      <c r="AJ60" s="220">
        <v>6919872</v>
      </c>
      <c r="AK60" s="220">
        <v>1061412</v>
      </c>
      <c r="AL60" s="220">
        <v>20781522</v>
      </c>
      <c r="AM60" s="220">
        <v>2949240</v>
      </c>
      <c r="AN60" s="220">
        <v>26630170</v>
      </c>
      <c r="AO60" s="220">
        <v>3911708</v>
      </c>
      <c r="AP60" s="220">
        <v>21648997</v>
      </c>
      <c r="AQ60" s="220">
        <v>6164380</v>
      </c>
      <c r="AR60" s="220">
        <v>8889039</v>
      </c>
      <c r="AS60" s="220">
        <v>952345</v>
      </c>
      <c r="AT60" s="220">
        <v>23845</v>
      </c>
      <c r="AU60" s="220">
        <v>32239098</v>
      </c>
      <c r="AV60" s="220">
        <v>9773701</v>
      </c>
      <c r="AW60" s="220">
        <v>1470197</v>
      </c>
      <c r="AX60" s="220">
        <v>11806450</v>
      </c>
      <c r="AY60" s="220">
        <v>10841089</v>
      </c>
      <c r="AZ60" s="220">
        <v>52369324</v>
      </c>
      <c r="BA60" s="220">
        <v>6164291</v>
      </c>
      <c r="BB60" s="220">
        <v>847370</v>
      </c>
      <c r="BC60" s="220">
        <v>8883486</v>
      </c>
      <c r="BD60" s="220">
        <v>1529835</v>
      </c>
      <c r="BE60" s="220">
        <v>95132</v>
      </c>
      <c r="BF60" s="220">
        <v>5259023</v>
      </c>
      <c r="BG60" s="220">
        <v>1618441</v>
      </c>
      <c r="BH60" s="220">
        <v>23845</v>
      </c>
    </row>
    <row r="61" spans="2:63">
      <c r="B61" s="357"/>
      <c r="C61" s="380">
        <v>53</v>
      </c>
      <c r="D61" s="86">
        <v>1978</v>
      </c>
      <c r="E61" s="220">
        <v>163757593</v>
      </c>
      <c r="F61" s="220">
        <v>27549926</v>
      </c>
      <c r="G61" s="220">
        <v>1466170</v>
      </c>
      <c r="H61" s="220" t="s">
        <v>188</v>
      </c>
      <c r="I61" s="220" t="s">
        <v>188</v>
      </c>
      <c r="J61" s="220" t="s">
        <v>188</v>
      </c>
      <c r="K61" s="220" t="s">
        <v>188</v>
      </c>
      <c r="L61" s="220">
        <v>60153</v>
      </c>
      <c r="M61" s="220" t="s">
        <v>188</v>
      </c>
      <c r="N61" s="220">
        <v>1152917</v>
      </c>
      <c r="O61" s="220"/>
      <c r="P61" s="220"/>
      <c r="Q61" s="220" t="s">
        <v>188</v>
      </c>
      <c r="R61" s="220">
        <v>46168743</v>
      </c>
      <c r="S61" s="220">
        <v>123453</v>
      </c>
      <c r="T61" s="220">
        <v>3573719</v>
      </c>
      <c r="U61" s="220">
        <v>2650306</v>
      </c>
      <c r="V61" s="220">
        <v>691696</v>
      </c>
      <c r="W61" s="220">
        <v>23163907</v>
      </c>
      <c r="X61" s="220">
        <v>3758</v>
      </c>
      <c r="Y61" s="220">
        <v>14904993</v>
      </c>
      <c r="Z61" s="220">
        <v>2177352</v>
      </c>
      <c r="AA61" s="220">
        <v>590221</v>
      </c>
      <c r="AB61" s="220">
        <v>705819</v>
      </c>
      <c r="AC61" s="220">
        <v>1717053</v>
      </c>
      <c r="AD61" s="220">
        <v>8100207</v>
      </c>
      <c r="AE61" s="220">
        <v>28957200</v>
      </c>
      <c r="AF61" s="220">
        <v>161584073</v>
      </c>
      <c r="AG61" s="220">
        <v>2700428</v>
      </c>
      <c r="AH61" s="220">
        <v>20816374</v>
      </c>
      <c r="AI61" s="220">
        <v>23264384</v>
      </c>
      <c r="AJ61" s="220">
        <v>8180147</v>
      </c>
      <c r="AK61" s="220">
        <v>1311245</v>
      </c>
      <c r="AL61" s="220">
        <v>26685300</v>
      </c>
      <c r="AM61" s="220">
        <v>3356124</v>
      </c>
      <c r="AN61" s="220">
        <v>29676192</v>
      </c>
      <c r="AO61" s="220">
        <v>4677354</v>
      </c>
      <c r="AP61" s="220">
        <v>25890782</v>
      </c>
      <c r="AQ61" s="220">
        <v>2852898</v>
      </c>
      <c r="AR61" s="220">
        <v>11124750</v>
      </c>
      <c r="AS61" s="220">
        <v>554470</v>
      </c>
      <c r="AT61" s="220">
        <v>493625</v>
      </c>
      <c r="AU61" s="220">
        <v>35039879</v>
      </c>
      <c r="AV61" s="220">
        <v>10719836</v>
      </c>
      <c r="AW61" s="220">
        <v>1700946</v>
      </c>
      <c r="AX61" s="220">
        <v>13567657</v>
      </c>
      <c r="AY61" s="220">
        <v>13125141</v>
      </c>
      <c r="AZ61" s="220">
        <v>63362716</v>
      </c>
      <c r="BA61" s="220">
        <v>2852890</v>
      </c>
      <c r="BB61" s="220">
        <v>825334</v>
      </c>
      <c r="BC61" s="220">
        <v>11118903</v>
      </c>
      <c r="BD61" s="220">
        <v>2161805</v>
      </c>
      <c r="BE61" s="220">
        <v>91925</v>
      </c>
      <c r="BF61" s="220">
        <v>4924669</v>
      </c>
      <c r="BG61" s="220">
        <v>1598747</v>
      </c>
      <c r="BH61" s="220">
        <v>493625</v>
      </c>
    </row>
    <row r="62" spans="2:63">
      <c r="B62" s="357"/>
      <c r="C62" s="380">
        <v>54</v>
      </c>
      <c r="D62" s="86">
        <v>1979</v>
      </c>
      <c r="E62" s="220">
        <v>183570634</v>
      </c>
      <c r="F62" s="220">
        <v>31868981</v>
      </c>
      <c r="G62" s="220">
        <v>2101311</v>
      </c>
      <c r="H62" s="220" t="s">
        <v>188</v>
      </c>
      <c r="I62" s="220" t="s">
        <v>188</v>
      </c>
      <c r="J62" s="220" t="s">
        <v>188</v>
      </c>
      <c r="K62" s="220" t="s">
        <v>188</v>
      </c>
      <c r="L62" s="220">
        <v>67270</v>
      </c>
      <c r="M62" s="220" t="s">
        <v>188</v>
      </c>
      <c r="N62" s="220">
        <v>1302958</v>
      </c>
      <c r="O62" s="220"/>
      <c r="P62" s="220"/>
      <c r="Q62" s="220" t="s">
        <v>188</v>
      </c>
      <c r="R62" s="220">
        <v>50198996</v>
      </c>
      <c r="S62" s="220">
        <v>111835</v>
      </c>
      <c r="T62" s="220">
        <v>3620575</v>
      </c>
      <c r="U62" s="220">
        <v>3015967</v>
      </c>
      <c r="V62" s="220">
        <v>748851</v>
      </c>
      <c r="W62" s="220">
        <v>26230688</v>
      </c>
      <c r="X62" s="220">
        <v>4153</v>
      </c>
      <c r="Y62" s="220">
        <v>17631069</v>
      </c>
      <c r="Z62" s="220">
        <v>2240304</v>
      </c>
      <c r="AA62" s="220">
        <v>542997</v>
      </c>
      <c r="AB62" s="220">
        <v>838303</v>
      </c>
      <c r="AC62" s="220">
        <v>2010331</v>
      </c>
      <c r="AD62" s="220">
        <v>8840245</v>
      </c>
      <c r="AE62" s="220">
        <v>32195800</v>
      </c>
      <c r="AF62" s="220">
        <v>180774931</v>
      </c>
      <c r="AG62" s="220">
        <v>2911459</v>
      </c>
      <c r="AH62" s="220">
        <v>23291089</v>
      </c>
      <c r="AI62" s="220">
        <v>25006762</v>
      </c>
      <c r="AJ62" s="220">
        <v>9224848</v>
      </c>
      <c r="AK62" s="220">
        <v>1422798</v>
      </c>
      <c r="AL62" s="220">
        <v>29637172</v>
      </c>
      <c r="AM62" s="220">
        <v>3167187</v>
      </c>
      <c r="AN62" s="220">
        <v>33828970</v>
      </c>
      <c r="AO62" s="220">
        <v>4896669</v>
      </c>
      <c r="AP62" s="220">
        <v>29036100</v>
      </c>
      <c r="AQ62" s="220">
        <v>3116598</v>
      </c>
      <c r="AR62" s="220">
        <v>13744811</v>
      </c>
      <c r="AS62" s="220">
        <v>1328245</v>
      </c>
      <c r="AT62" s="220">
        <v>162223</v>
      </c>
      <c r="AU62" s="220">
        <v>37338876</v>
      </c>
      <c r="AV62" s="220">
        <v>12242280</v>
      </c>
      <c r="AW62" s="220">
        <v>1843127</v>
      </c>
      <c r="AX62" s="220">
        <v>15086343</v>
      </c>
      <c r="AY62" s="220">
        <v>14540267</v>
      </c>
      <c r="AZ62" s="220">
        <v>71617853</v>
      </c>
      <c r="BA62" s="220">
        <v>3116567</v>
      </c>
      <c r="BB62" s="220">
        <v>796929</v>
      </c>
      <c r="BC62" s="220">
        <v>13738484</v>
      </c>
      <c r="BD62" s="220">
        <v>887227</v>
      </c>
      <c r="BE62" s="220">
        <v>164387</v>
      </c>
      <c r="BF62" s="220">
        <v>5249694</v>
      </c>
      <c r="BG62" s="220">
        <v>1990674</v>
      </c>
      <c r="BH62" s="220">
        <v>162223</v>
      </c>
    </row>
    <row r="63" spans="2:63">
      <c r="B63" s="357"/>
      <c r="C63" s="380">
        <v>55</v>
      </c>
      <c r="D63" s="86">
        <v>1980</v>
      </c>
      <c r="E63" s="220">
        <v>202915274</v>
      </c>
      <c r="F63" s="220">
        <v>36456922</v>
      </c>
      <c r="G63" s="220">
        <v>2203389</v>
      </c>
      <c r="H63" s="220" t="s">
        <v>188</v>
      </c>
      <c r="I63" s="220" t="s">
        <v>188</v>
      </c>
      <c r="J63" s="220" t="s">
        <v>188</v>
      </c>
      <c r="K63" s="220" t="s">
        <v>188</v>
      </c>
      <c r="L63" s="220">
        <v>68312</v>
      </c>
      <c r="M63" s="220" t="s">
        <v>188</v>
      </c>
      <c r="N63" s="220">
        <v>1130142</v>
      </c>
      <c r="O63" s="220"/>
      <c r="P63" s="220"/>
      <c r="Q63" s="220" t="s">
        <v>188</v>
      </c>
      <c r="R63" s="220">
        <v>54588740</v>
      </c>
      <c r="S63" s="220">
        <v>74938</v>
      </c>
      <c r="T63" s="220">
        <v>4107249</v>
      </c>
      <c r="U63" s="220">
        <v>3247598</v>
      </c>
      <c r="V63" s="220">
        <v>766606</v>
      </c>
      <c r="W63" s="220">
        <v>28926205</v>
      </c>
      <c r="X63" s="220">
        <v>4336</v>
      </c>
      <c r="Y63" s="220">
        <v>21435134</v>
      </c>
      <c r="Z63" s="220">
        <v>3664686</v>
      </c>
      <c r="AA63" s="220">
        <v>542712</v>
      </c>
      <c r="AB63" s="220">
        <v>2979353</v>
      </c>
      <c r="AC63" s="220">
        <v>2526314</v>
      </c>
      <c r="AD63" s="220">
        <v>10323064</v>
      </c>
      <c r="AE63" s="220">
        <v>29869574</v>
      </c>
      <c r="AF63" s="220">
        <v>200326766</v>
      </c>
      <c r="AG63" s="220">
        <v>3221080</v>
      </c>
      <c r="AH63" s="220">
        <v>26323822</v>
      </c>
      <c r="AI63" s="220">
        <v>26295891</v>
      </c>
      <c r="AJ63" s="220">
        <v>10267870</v>
      </c>
      <c r="AK63" s="220">
        <v>1221816</v>
      </c>
      <c r="AL63" s="220">
        <v>33891465</v>
      </c>
      <c r="AM63" s="220">
        <v>3543529</v>
      </c>
      <c r="AN63" s="220">
        <v>37872908</v>
      </c>
      <c r="AO63" s="220">
        <v>5478418</v>
      </c>
      <c r="AP63" s="220">
        <v>28049110</v>
      </c>
      <c r="AQ63" s="220">
        <v>5512059</v>
      </c>
      <c r="AR63" s="220">
        <v>16973004</v>
      </c>
      <c r="AS63" s="220">
        <v>1653992</v>
      </c>
      <c r="AT63" s="220">
        <v>21802</v>
      </c>
      <c r="AU63" s="220">
        <v>40076751</v>
      </c>
      <c r="AV63" s="220">
        <v>14246029</v>
      </c>
      <c r="AW63" s="220">
        <v>1951759</v>
      </c>
      <c r="AX63" s="220">
        <v>16101096</v>
      </c>
      <c r="AY63" s="220">
        <v>16874662</v>
      </c>
      <c r="AZ63" s="220">
        <v>75797619</v>
      </c>
      <c r="BA63" s="220">
        <v>5512030</v>
      </c>
      <c r="BB63" s="220">
        <v>802622</v>
      </c>
      <c r="BC63" s="220">
        <v>16968449</v>
      </c>
      <c r="BD63" s="220">
        <v>2628028</v>
      </c>
      <c r="BE63" s="220">
        <v>270529</v>
      </c>
      <c r="BF63" s="220">
        <v>6431167</v>
      </c>
      <c r="BG63" s="220">
        <v>2644223</v>
      </c>
      <c r="BH63" s="220">
        <v>21802</v>
      </c>
    </row>
    <row r="64" spans="2:63">
      <c r="B64" s="357"/>
      <c r="C64" s="380">
        <v>56</v>
      </c>
      <c r="D64" s="86">
        <v>1981</v>
      </c>
      <c r="E64" s="220">
        <v>218952033</v>
      </c>
      <c r="F64" s="220">
        <v>41197441</v>
      </c>
      <c r="G64" s="220">
        <v>2224546</v>
      </c>
      <c r="H64" s="220" t="s">
        <v>188</v>
      </c>
      <c r="I64" s="220" t="s">
        <v>188</v>
      </c>
      <c r="J64" s="220" t="s">
        <v>188</v>
      </c>
      <c r="K64" s="220" t="s">
        <v>188</v>
      </c>
      <c r="L64" s="220">
        <v>93248</v>
      </c>
      <c r="M64" s="220" t="s">
        <v>188</v>
      </c>
      <c r="N64" s="220">
        <v>1256543</v>
      </c>
      <c r="O64" s="220"/>
      <c r="P64" s="220"/>
      <c r="Q64" s="220" t="s">
        <v>188</v>
      </c>
      <c r="R64" s="220">
        <v>59632505</v>
      </c>
      <c r="S64" s="220">
        <v>58676</v>
      </c>
      <c r="T64" s="220">
        <v>4612850</v>
      </c>
      <c r="U64" s="220">
        <v>3503763</v>
      </c>
      <c r="V64" s="220">
        <v>843598</v>
      </c>
      <c r="W64" s="220">
        <v>30873783</v>
      </c>
      <c r="X64" s="220">
        <v>4336</v>
      </c>
      <c r="Y64" s="220">
        <v>24062786</v>
      </c>
      <c r="Z64" s="220">
        <v>2442126</v>
      </c>
      <c r="AA64" s="220">
        <v>1025431</v>
      </c>
      <c r="AB64" s="220">
        <v>2894795</v>
      </c>
      <c r="AC64" s="220">
        <v>2372454</v>
      </c>
      <c r="AD64" s="220">
        <v>11656136</v>
      </c>
      <c r="AE64" s="220">
        <v>30197016</v>
      </c>
      <c r="AF64" s="220">
        <v>216692462</v>
      </c>
      <c r="AG64" s="220">
        <v>3442995</v>
      </c>
      <c r="AH64" s="220">
        <v>27687365</v>
      </c>
      <c r="AI64" s="220">
        <v>27863794</v>
      </c>
      <c r="AJ64" s="220">
        <v>12215384</v>
      </c>
      <c r="AK64" s="220">
        <v>1480264</v>
      </c>
      <c r="AL64" s="220">
        <v>36625446</v>
      </c>
      <c r="AM64" s="220">
        <v>3872420</v>
      </c>
      <c r="AN64" s="220">
        <v>38561904</v>
      </c>
      <c r="AO64" s="220">
        <v>5797665</v>
      </c>
      <c r="AP64" s="220">
        <v>28849221</v>
      </c>
      <c r="AQ64" s="220">
        <v>9032784</v>
      </c>
      <c r="AR64" s="220">
        <v>20354837</v>
      </c>
      <c r="AS64" s="220">
        <v>875236</v>
      </c>
      <c r="AT64" s="220">
        <v>33147</v>
      </c>
      <c r="AU64" s="220">
        <v>42009486</v>
      </c>
      <c r="AV64" s="220">
        <v>15605239</v>
      </c>
      <c r="AW64" s="220">
        <v>2272032</v>
      </c>
      <c r="AX64" s="220">
        <v>17114540</v>
      </c>
      <c r="AY64" s="220">
        <v>19275174</v>
      </c>
      <c r="AZ64" s="220">
        <v>77589195</v>
      </c>
      <c r="BA64" s="220">
        <v>9032784</v>
      </c>
      <c r="BB64" s="220">
        <v>799374</v>
      </c>
      <c r="BC64" s="220">
        <v>20350413</v>
      </c>
      <c r="BD64" s="220">
        <v>2464036</v>
      </c>
      <c r="BE64" s="220">
        <v>436348</v>
      </c>
      <c r="BF64" s="220">
        <v>6482737</v>
      </c>
      <c r="BG64" s="220">
        <v>3227957</v>
      </c>
      <c r="BH64" s="220">
        <v>33147</v>
      </c>
    </row>
    <row r="65" spans="2:60">
      <c r="B65" s="357"/>
      <c r="C65" s="380">
        <v>57</v>
      </c>
      <c r="D65" s="86">
        <v>1982</v>
      </c>
      <c r="E65" s="220">
        <v>213984834</v>
      </c>
      <c r="F65" s="220">
        <v>44587328</v>
      </c>
      <c r="G65" s="220">
        <v>2333391</v>
      </c>
      <c r="H65" s="220" t="s">
        <v>188</v>
      </c>
      <c r="I65" s="220" t="s">
        <v>188</v>
      </c>
      <c r="J65" s="220" t="s">
        <v>188</v>
      </c>
      <c r="K65" s="220" t="s">
        <v>188</v>
      </c>
      <c r="L65" s="220">
        <v>113080</v>
      </c>
      <c r="M65" s="220" t="s">
        <v>188</v>
      </c>
      <c r="N65" s="220">
        <v>1323592</v>
      </c>
      <c r="O65" s="220"/>
      <c r="P65" s="220"/>
      <c r="Q65" s="220" t="s">
        <v>188</v>
      </c>
      <c r="R65" s="220">
        <v>62921487</v>
      </c>
      <c r="S65" s="220">
        <v>72735</v>
      </c>
      <c r="T65" s="220">
        <v>5076847</v>
      </c>
      <c r="U65" s="220">
        <v>3658196</v>
      </c>
      <c r="V65" s="220">
        <v>865281</v>
      </c>
      <c r="W65" s="220">
        <v>27441678</v>
      </c>
      <c r="X65" s="220">
        <v>4259</v>
      </c>
      <c r="Y65" s="220">
        <v>21445791</v>
      </c>
      <c r="Z65" s="220">
        <v>3485077</v>
      </c>
      <c r="AA65" s="220">
        <v>1013412</v>
      </c>
      <c r="AB65" s="220">
        <v>1261588</v>
      </c>
      <c r="AC65" s="220">
        <v>2189685</v>
      </c>
      <c r="AD65" s="220">
        <v>11429744</v>
      </c>
      <c r="AE65" s="220">
        <v>24761663</v>
      </c>
      <c r="AF65" s="220">
        <v>211267219</v>
      </c>
      <c r="AG65" s="220">
        <v>3555741</v>
      </c>
      <c r="AH65" s="220">
        <v>27396301</v>
      </c>
      <c r="AI65" s="220">
        <v>28853274</v>
      </c>
      <c r="AJ65" s="220">
        <v>1273857</v>
      </c>
      <c r="AK65" s="220">
        <v>1072854</v>
      </c>
      <c r="AL65" s="220">
        <v>32719432</v>
      </c>
      <c r="AM65" s="220">
        <v>4434145</v>
      </c>
      <c r="AN65" s="220">
        <v>34307626</v>
      </c>
      <c r="AO65" s="220">
        <v>5750603</v>
      </c>
      <c r="AP65" s="220">
        <v>31158026</v>
      </c>
      <c r="AQ65" s="220">
        <v>4217625</v>
      </c>
      <c r="AR65" s="220">
        <v>23843476</v>
      </c>
      <c r="AS65" s="220">
        <v>1132158</v>
      </c>
      <c r="AT65" s="220">
        <v>95101</v>
      </c>
      <c r="AU65" s="220">
        <v>43328656</v>
      </c>
      <c r="AV65" s="220">
        <v>16081337</v>
      </c>
      <c r="AW65" s="220">
        <v>2095517</v>
      </c>
      <c r="AX65" s="220">
        <v>17914062</v>
      </c>
      <c r="AY65" s="220">
        <v>20106609</v>
      </c>
      <c r="AZ65" s="220">
        <v>68972528</v>
      </c>
      <c r="BA65" s="220">
        <v>4217381</v>
      </c>
      <c r="BB65" s="220">
        <v>606673</v>
      </c>
      <c r="BC65" s="220">
        <v>23838724</v>
      </c>
      <c r="BD65" s="220">
        <v>3876237</v>
      </c>
      <c r="BE65" s="220">
        <v>266036</v>
      </c>
      <c r="BF65" s="220">
        <v>6886477</v>
      </c>
      <c r="BG65" s="220">
        <v>2981881</v>
      </c>
      <c r="BH65" s="220">
        <v>95101</v>
      </c>
    </row>
    <row r="66" spans="2:60">
      <c r="B66" s="357"/>
      <c r="C66" s="380">
        <v>58</v>
      </c>
      <c r="D66" s="86">
        <v>1983</v>
      </c>
      <c r="E66" s="220">
        <v>235483970</v>
      </c>
      <c r="F66" s="220">
        <v>47366483</v>
      </c>
      <c r="G66" s="220">
        <v>2625690</v>
      </c>
      <c r="H66" s="220" t="s">
        <v>188</v>
      </c>
      <c r="I66" s="220" t="s">
        <v>188</v>
      </c>
      <c r="J66" s="220" t="s">
        <v>188</v>
      </c>
      <c r="K66" s="220" t="s">
        <v>188</v>
      </c>
      <c r="L66" s="220">
        <v>110515</v>
      </c>
      <c r="M66" s="220" t="s">
        <v>188</v>
      </c>
      <c r="N66" s="220">
        <v>1512362</v>
      </c>
      <c r="O66" s="220"/>
      <c r="P66" s="220"/>
      <c r="Q66" s="220" t="s">
        <v>188</v>
      </c>
      <c r="R66" s="220">
        <v>64622140</v>
      </c>
      <c r="S66" s="220">
        <v>67274</v>
      </c>
      <c r="T66" s="220">
        <v>4440941</v>
      </c>
      <c r="U66" s="220">
        <v>3861947</v>
      </c>
      <c r="V66" s="220">
        <v>919224</v>
      </c>
      <c r="W66" s="220">
        <v>35054891</v>
      </c>
      <c r="X66" s="220">
        <v>4259</v>
      </c>
      <c r="Y66" s="220">
        <v>24690217</v>
      </c>
      <c r="Z66" s="220">
        <v>2631340</v>
      </c>
      <c r="AA66" s="220">
        <v>1402612</v>
      </c>
      <c r="AB66" s="220">
        <v>2684157</v>
      </c>
      <c r="AC66" s="220">
        <v>2416950</v>
      </c>
      <c r="AD66" s="220">
        <v>11470763</v>
      </c>
      <c r="AE66" s="220">
        <v>29232205</v>
      </c>
      <c r="AF66" s="220">
        <v>231897409</v>
      </c>
      <c r="AG66" s="220">
        <v>3593450</v>
      </c>
      <c r="AH66" s="220">
        <v>27680254</v>
      </c>
      <c r="AI66" s="220">
        <v>27735770</v>
      </c>
      <c r="AJ66" s="220">
        <v>13477790</v>
      </c>
      <c r="AK66" s="220">
        <v>1075902</v>
      </c>
      <c r="AL66" s="220">
        <v>33142346</v>
      </c>
      <c r="AM66" s="220">
        <v>4614698</v>
      </c>
      <c r="AN66" s="220">
        <v>34944098</v>
      </c>
      <c r="AO66" s="220">
        <v>6195987</v>
      </c>
      <c r="AP66" s="220">
        <v>28590057</v>
      </c>
      <c r="AQ66" s="220">
        <v>22403655</v>
      </c>
      <c r="AR66" s="220">
        <v>26703099</v>
      </c>
      <c r="AS66" s="220">
        <v>1614860</v>
      </c>
      <c r="AT66" s="220">
        <v>125443</v>
      </c>
      <c r="AU66" s="220">
        <v>44212100</v>
      </c>
      <c r="AV66" s="220">
        <v>16883481</v>
      </c>
      <c r="AW66" s="220">
        <v>2310453</v>
      </c>
      <c r="AX66" s="220">
        <v>14106012</v>
      </c>
      <c r="AY66" s="220">
        <v>19915340</v>
      </c>
      <c r="AZ66" s="220">
        <v>67918330</v>
      </c>
      <c r="BA66" s="220">
        <v>22403655</v>
      </c>
      <c r="BB66" s="220"/>
      <c r="BC66" s="220">
        <v>26698483</v>
      </c>
      <c r="BD66" s="220">
        <v>3585587</v>
      </c>
      <c r="BE66" s="220">
        <v>411255</v>
      </c>
      <c r="BF66" s="220">
        <v>8134698</v>
      </c>
      <c r="BG66" s="220">
        <v>4614961</v>
      </c>
      <c r="BH66" s="220">
        <v>125443</v>
      </c>
    </row>
    <row r="67" spans="2:60">
      <c r="B67" s="357"/>
      <c r="C67" s="380">
        <v>59</v>
      </c>
      <c r="D67" s="86">
        <v>1984</v>
      </c>
      <c r="E67" s="220">
        <v>258755752</v>
      </c>
      <c r="F67" s="220">
        <v>51080183</v>
      </c>
      <c r="G67" s="220">
        <v>2509470</v>
      </c>
      <c r="H67" s="220" t="s">
        <v>188</v>
      </c>
      <c r="I67" s="220" t="s">
        <v>188</v>
      </c>
      <c r="J67" s="220" t="s">
        <v>188</v>
      </c>
      <c r="K67" s="220" t="s">
        <v>188</v>
      </c>
      <c r="L67" s="220">
        <v>121118</v>
      </c>
      <c r="M67" s="220" t="s">
        <v>188</v>
      </c>
      <c r="N67" s="220">
        <v>1466782</v>
      </c>
      <c r="O67" s="220"/>
      <c r="P67" s="220"/>
      <c r="Q67" s="220" t="s">
        <v>188</v>
      </c>
      <c r="R67" s="220">
        <v>63447348</v>
      </c>
      <c r="S67" s="220">
        <v>80210</v>
      </c>
      <c r="T67" s="220">
        <v>4881915</v>
      </c>
      <c r="U67" s="220">
        <v>3990184</v>
      </c>
      <c r="V67" s="220">
        <v>981900</v>
      </c>
      <c r="W67" s="220">
        <v>48193332</v>
      </c>
      <c r="X67" s="220">
        <v>4259</v>
      </c>
      <c r="Y67" s="220">
        <v>33942262</v>
      </c>
      <c r="Z67" s="220">
        <v>3498905</v>
      </c>
      <c r="AA67" s="220">
        <v>1621398</v>
      </c>
      <c r="AB67" s="220">
        <v>1966096</v>
      </c>
      <c r="AC67" s="220">
        <v>3165886</v>
      </c>
      <c r="AD67" s="220">
        <v>12211333</v>
      </c>
      <c r="AE67" s="220">
        <v>25593171</v>
      </c>
      <c r="AF67" s="220">
        <v>255825002</v>
      </c>
      <c r="AG67" s="220">
        <v>3667196</v>
      </c>
      <c r="AH67" s="220">
        <v>26166276</v>
      </c>
      <c r="AI67" s="220">
        <v>28268309</v>
      </c>
      <c r="AJ67" s="220">
        <v>13804052</v>
      </c>
      <c r="AK67" s="220">
        <v>1098928</v>
      </c>
      <c r="AL67" s="220">
        <v>34887192</v>
      </c>
      <c r="AM67" s="220">
        <v>5377377</v>
      </c>
      <c r="AN67" s="220">
        <v>34765777</v>
      </c>
      <c r="AO67" s="220">
        <v>6478618</v>
      </c>
      <c r="AP67" s="220">
        <v>30752861</v>
      </c>
      <c r="AQ67" s="220">
        <v>40619529</v>
      </c>
      <c r="AR67" s="220">
        <v>29003055</v>
      </c>
      <c r="AS67" s="220">
        <v>815894</v>
      </c>
      <c r="AT67" s="220">
        <v>29938</v>
      </c>
      <c r="AU67" s="220">
        <v>45219775</v>
      </c>
      <c r="AV67" s="220">
        <v>16469098</v>
      </c>
      <c r="AW67" s="220">
        <v>2135432</v>
      </c>
      <c r="AX67" s="220">
        <v>14356023</v>
      </c>
      <c r="AY67" s="220">
        <v>19938857</v>
      </c>
      <c r="AZ67" s="220">
        <v>70780476</v>
      </c>
      <c r="BA67" s="220">
        <v>46618508</v>
      </c>
      <c r="BB67" s="220">
        <v>568562</v>
      </c>
      <c r="BC67" s="220">
        <v>28999134</v>
      </c>
      <c r="BD67" s="220">
        <v>3832947</v>
      </c>
      <c r="BE67" s="220">
        <v>200877</v>
      </c>
      <c r="BF67" s="220">
        <v>7753879</v>
      </c>
      <c r="BG67" s="220">
        <v>4921496</v>
      </c>
      <c r="BH67" s="220">
        <v>29938</v>
      </c>
    </row>
    <row r="68" spans="2:60">
      <c r="B68" s="357"/>
      <c r="C68" s="380">
        <v>60</v>
      </c>
      <c r="D68" s="86">
        <v>1985</v>
      </c>
      <c r="E68" s="220">
        <v>248529830</v>
      </c>
      <c r="F68" s="220">
        <v>55944215</v>
      </c>
      <c r="G68" s="220">
        <v>2467586</v>
      </c>
      <c r="H68" s="220" t="s">
        <v>188</v>
      </c>
      <c r="I68" s="220" t="s">
        <v>188</v>
      </c>
      <c r="J68" s="220" t="s">
        <v>188</v>
      </c>
      <c r="K68" s="220" t="s">
        <v>188</v>
      </c>
      <c r="L68" s="220">
        <v>122651</v>
      </c>
      <c r="M68" s="220" t="s">
        <v>188</v>
      </c>
      <c r="N68" s="220">
        <v>1387139</v>
      </c>
      <c r="O68" s="220"/>
      <c r="P68" s="220"/>
      <c r="Q68" s="220" t="s">
        <v>188</v>
      </c>
      <c r="R68" s="220">
        <v>69657879</v>
      </c>
      <c r="S68" s="220">
        <v>74986</v>
      </c>
      <c r="T68" s="220">
        <v>5024780</v>
      </c>
      <c r="U68" s="220">
        <v>4173205</v>
      </c>
      <c r="V68" s="220">
        <v>995143</v>
      </c>
      <c r="W68" s="220">
        <v>32128547</v>
      </c>
      <c r="X68" s="220">
        <v>4287</v>
      </c>
      <c r="Y68" s="220">
        <v>30137842</v>
      </c>
      <c r="Z68" s="220">
        <v>4028748</v>
      </c>
      <c r="AA68" s="220">
        <v>2066900</v>
      </c>
      <c r="AB68" s="220">
        <v>2436747</v>
      </c>
      <c r="AC68" s="220">
        <v>2580304</v>
      </c>
      <c r="AD68" s="220">
        <v>12447542</v>
      </c>
      <c r="AE68" s="220">
        <v>22851329</v>
      </c>
      <c r="AF68" s="220">
        <v>245044649</v>
      </c>
      <c r="AG68" s="220">
        <v>3801447</v>
      </c>
      <c r="AH68" s="220">
        <v>28531740</v>
      </c>
      <c r="AI68" s="220">
        <v>28941364</v>
      </c>
      <c r="AJ68" s="220">
        <v>14059052</v>
      </c>
      <c r="AK68" s="220">
        <v>1344038</v>
      </c>
      <c r="AL68" s="220">
        <v>35349364</v>
      </c>
      <c r="AM68" s="220">
        <v>5258883</v>
      </c>
      <c r="AN68" s="220">
        <v>34267823</v>
      </c>
      <c r="AO68" s="220">
        <v>7198211</v>
      </c>
      <c r="AP68" s="220">
        <v>29417786</v>
      </c>
      <c r="AQ68" s="220">
        <v>25315607</v>
      </c>
      <c r="AR68" s="220">
        <v>31003990</v>
      </c>
      <c r="AS68" s="220">
        <v>555344</v>
      </c>
      <c r="AT68" s="220" t="s">
        <v>188</v>
      </c>
      <c r="AU68" s="220">
        <v>48381047</v>
      </c>
      <c r="AV68" s="220">
        <v>17175038</v>
      </c>
      <c r="AW68" s="220">
        <v>2185356</v>
      </c>
      <c r="AX68" s="220">
        <v>14844893</v>
      </c>
      <c r="AY68" s="220">
        <v>20658599</v>
      </c>
      <c r="AZ68" s="220">
        <v>65495459</v>
      </c>
      <c r="BA68" s="220">
        <v>25315607</v>
      </c>
      <c r="BB68" s="220">
        <v>548835</v>
      </c>
      <c r="BC68" s="220">
        <v>30998934</v>
      </c>
      <c r="BD68" s="220">
        <v>5965651</v>
      </c>
      <c r="BE68" s="220">
        <v>438495</v>
      </c>
      <c r="BF68" s="220">
        <v>7421371</v>
      </c>
      <c r="BG68" s="220">
        <v>5615364</v>
      </c>
      <c r="BH68" s="220" t="s">
        <v>188</v>
      </c>
    </row>
    <row r="69" spans="2:60">
      <c r="B69" s="357"/>
      <c r="C69" s="380">
        <v>61</v>
      </c>
      <c r="D69" s="86">
        <v>1986</v>
      </c>
      <c r="E69" s="220">
        <v>250341755</v>
      </c>
      <c r="F69" s="220">
        <v>59570812</v>
      </c>
      <c r="G69" s="220">
        <v>2675273</v>
      </c>
      <c r="H69" s="220" t="s">
        <v>188</v>
      </c>
      <c r="I69" s="220" t="s">
        <v>188</v>
      </c>
      <c r="J69" s="220" t="s">
        <v>188</v>
      </c>
      <c r="K69" s="220" t="s">
        <v>188</v>
      </c>
      <c r="L69" s="220">
        <v>132592</v>
      </c>
      <c r="M69" s="220" t="s">
        <v>188</v>
      </c>
      <c r="N69" s="220">
        <v>1523355</v>
      </c>
      <c r="O69" s="220"/>
      <c r="P69" s="220"/>
      <c r="Q69" s="220" t="s">
        <v>188</v>
      </c>
      <c r="R69" s="220">
        <v>73032324</v>
      </c>
      <c r="S69" s="220">
        <v>64798</v>
      </c>
      <c r="T69" s="220">
        <v>5123549</v>
      </c>
      <c r="U69" s="220">
        <v>4455586</v>
      </c>
      <c r="V69" s="220">
        <v>1003529</v>
      </c>
      <c r="W69" s="220">
        <v>29873651</v>
      </c>
      <c r="X69" s="220">
        <v>4249</v>
      </c>
      <c r="Y69" s="220">
        <v>25225156</v>
      </c>
      <c r="Z69" s="220">
        <v>2680429</v>
      </c>
      <c r="AA69" s="220">
        <v>1710716</v>
      </c>
      <c r="AB69" s="220">
        <v>3710742</v>
      </c>
      <c r="AC69" s="220">
        <v>3194429</v>
      </c>
      <c r="AD69" s="220">
        <v>12505845</v>
      </c>
      <c r="AE69" s="220">
        <v>23854720</v>
      </c>
      <c r="AF69" s="220">
        <v>246238954</v>
      </c>
      <c r="AG69" s="220">
        <v>3927623</v>
      </c>
      <c r="AH69" s="220">
        <v>32472181</v>
      </c>
      <c r="AI69" s="220">
        <v>29240359</v>
      </c>
      <c r="AJ69" s="220">
        <v>15453083</v>
      </c>
      <c r="AK69" s="220">
        <v>1242428</v>
      </c>
      <c r="AL69" s="220">
        <v>35460721</v>
      </c>
      <c r="AM69" s="220">
        <v>5177573</v>
      </c>
      <c r="AN69" s="220">
        <v>34692875</v>
      </c>
      <c r="AO69" s="220">
        <v>7098525</v>
      </c>
      <c r="AP69" s="220">
        <v>29603632</v>
      </c>
      <c r="AQ69" s="220">
        <v>18396657</v>
      </c>
      <c r="AR69" s="220">
        <v>32713173</v>
      </c>
      <c r="AS69" s="220">
        <v>760124</v>
      </c>
      <c r="AT69" s="220" t="s">
        <v>188</v>
      </c>
      <c r="AU69" s="220">
        <v>49994730</v>
      </c>
      <c r="AV69" s="220">
        <v>18210553</v>
      </c>
      <c r="AW69" s="220">
        <v>2051555</v>
      </c>
      <c r="AX69" s="220">
        <v>15042928</v>
      </c>
      <c r="AY69" s="220">
        <v>20774173</v>
      </c>
      <c r="AZ69" s="220">
        <v>66850779</v>
      </c>
      <c r="BA69" s="220">
        <v>18396657</v>
      </c>
      <c r="BB69" s="220">
        <v>644388</v>
      </c>
      <c r="BC69" s="220">
        <v>32708998</v>
      </c>
      <c r="BD69" s="220">
        <v>7741697</v>
      </c>
      <c r="BE69" s="220">
        <v>140021</v>
      </c>
      <c r="BF69" s="220">
        <v>7890435</v>
      </c>
      <c r="BG69" s="220">
        <v>5792040</v>
      </c>
      <c r="BH69" s="220" t="s">
        <v>188</v>
      </c>
    </row>
    <row r="70" spans="2:60">
      <c r="B70" s="357"/>
      <c r="C70" s="380">
        <v>62</v>
      </c>
      <c r="D70" s="86">
        <v>1987</v>
      </c>
      <c r="E70" s="220">
        <v>254252585</v>
      </c>
      <c r="F70" s="220">
        <v>62851701</v>
      </c>
      <c r="G70" s="220">
        <v>2907029</v>
      </c>
      <c r="H70" s="220" t="s">
        <v>188</v>
      </c>
      <c r="I70" s="220" t="s">
        <v>188</v>
      </c>
      <c r="J70" s="220" t="s">
        <v>188</v>
      </c>
      <c r="K70" s="220" t="s">
        <v>188</v>
      </c>
      <c r="L70" s="220">
        <v>145711</v>
      </c>
      <c r="M70" s="220" t="s">
        <v>746</v>
      </c>
      <c r="N70" s="220">
        <v>1620460</v>
      </c>
      <c r="O70" s="220"/>
      <c r="P70" s="220"/>
      <c r="Q70" s="220" t="s">
        <v>188</v>
      </c>
      <c r="R70" s="220">
        <v>77387521</v>
      </c>
      <c r="S70" s="220">
        <v>195657</v>
      </c>
      <c r="T70" s="220">
        <v>5318554</v>
      </c>
      <c r="U70" s="220">
        <v>4678504</v>
      </c>
      <c r="V70" s="220">
        <v>991820</v>
      </c>
      <c r="W70" s="220">
        <v>25781883</v>
      </c>
      <c r="X70" s="220">
        <v>4249</v>
      </c>
      <c r="Y70" s="220">
        <v>21489797</v>
      </c>
      <c r="Z70" s="220">
        <v>2670485</v>
      </c>
      <c r="AA70" s="220">
        <v>1772641</v>
      </c>
      <c r="AB70" s="220">
        <v>3439678</v>
      </c>
      <c r="AC70" s="220">
        <v>3625211</v>
      </c>
      <c r="AD70" s="220">
        <v>13018129</v>
      </c>
      <c r="AE70" s="220">
        <v>26353555</v>
      </c>
      <c r="AF70" s="220">
        <v>251083653</v>
      </c>
      <c r="AG70" s="220">
        <v>4024719</v>
      </c>
      <c r="AH70" s="220">
        <v>36125745</v>
      </c>
      <c r="AI70" s="220">
        <v>30235420</v>
      </c>
      <c r="AJ70" s="220">
        <v>17677973</v>
      </c>
      <c r="AK70" s="220">
        <v>1092734</v>
      </c>
      <c r="AL70" s="220">
        <v>37465958</v>
      </c>
      <c r="AM70" s="220">
        <v>5921475</v>
      </c>
      <c r="AN70" s="220">
        <v>37016764</v>
      </c>
      <c r="AO70" s="220">
        <v>6926546</v>
      </c>
      <c r="AP70" s="220">
        <v>32438847</v>
      </c>
      <c r="AQ70" s="220">
        <v>7837246</v>
      </c>
      <c r="AR70" s="220">
        <v>33537127</v>
      </c>
      <c r="AS70" s="220">
        <v>783099</v>
      </c>
      <c r="AT70" s="220" t="s">
        <v>188</v>
      </c>
      <c r="AU70" s="220">
        <v>51265100</v>
      </c>
      <c r="AV70" s="220">
        <v>18680763</v>
      </c>
      <c r="AW70" s="220">
        <v>2162710</v>
      </c>
      <c r="AX70" s="220">
        <v>15274096</v>
      </c>
      <c r="AY70" s="220">
        <v>21508386</v>
      </c>
      <c r="AZ70" s="220">
        <v>76983547</v>
      </c>
      <c r="BA70" s="220">
        <v>7837238</v>
      </c>
      <c r="BB70" s="220">
        <v>385896</v>
      </c>
      <c r="BC70" s="220">
        <v>33533996</v>
      </c>
      <c r="BD70" s="220">
        <v>8411781</v>
      </c>
      <c r="BE70" s="220">
        <v>445012</v>
      </c>
      <c r="BF70" s="220">
        <v>8000029</v>
      </c>
      <c r="BG70" s="220">
        <v>6595099</v>
      </c>
      <c r="BH70" s="220" t="s">
        <v>188</v>
      </c>
    </row>
    <row r="71" spans="2:60">
      <c r="B71" s="357"/>
      <c r="C71" s="380">
        <v>63</v>
      </c>
      <c r="D71" s="86">
        <v>1988</v>
      </c>
      <c r="E71" s="220">
        <v>267340682</v>
      </c>
      <c r="F71" s="220">
        <v>65093004</v>
      </c>
      <c r="G71" s="220">
        <v>3016066</v>
      </c>
      <c r="H71" s="220">
        <v>368635</v>
      </c>
      <c r="I71" s="220" t="s">
        <v>188</v>
      </c>
      <c r="J71" s="220" t="s">
        <v>188</v>
      </c>
      <c r="K71" s="220" t="s">
        <v>188</v>
      </c>
      <c r="L71" s="220">
        <v>152024</v>
      </c>
      <c r="M71" s="220" t="s">
        <v>746</v>
      </c>
      <c r="N71" s="220">
        <v>1774719</v>
      </c>
      <c r="O71" s="220"/>
      <c r="P71" s="220"/>
      <c r="Q71" s="220" t="s">
        <v>188</v>
      </c>
      <c r="R71" s="220">
        <v>85870291</v>
      </c>
      <c r="S71" s="220">
        <v>157648</v>
      </c>
      <c r="T71" s="220">
        <v>5253352</v>
      </c>
      <c r="U71" s="220">
        <v>4747851</v>
      </c>
      <c r="V71" s="220">
        <v>1074723</v>
      </c>
      <c r="W71" s="220">
        <v>28466691</v>
      </c>
      <c r="X71" s="220">
        <v>4249</v>
      </c>
      <c r="Y71" s="220">
        <v>22683184</v>
      </c>
      <c r="Z71" s="220">
        <v>2921352</v>
      </c>
      <c r="AA71" s="220">
        <v>2431813</v>
      </c>
      <c r="AB71" s="220">
        <v>2175536</v>
      </c>
      <c r="AC71" s="220">
        <v>2848192</v>
      </c>
      <c r="AD71" s="220">
        <v>12631506</v>
      </c>
      <c r="AE71" s="220">
        <v>25669846</v>
      </c>
      <c r="AF71" s="220">
        <v>263747628</v>
      </c>
      <c r="AG71" s="220">
        <v>4128550</v>
      </c>
      <c r="AH71" s="220">
        <v>38662863</v>
      </c>
      <c r="AI71" s="220">
        <v>32690745</v>
      </c>
      <c r="AJ71" s="220">
        <v>16612352</v>
      </c>
      <c r="AK71" s="220">
        <v>976500</v>
      </c>
      <c r="AL71" s="220">
        <v>38543298</v>
      </c>
      <c r="AM71" s="220">
        <v>5511575</v>
      </c>
      <c r="AN71" s="220">
        <v>39637489</v>
      </c>
      <c r="AO71" s="220">
        <v>7448404</v>
      </c>
      <c r="AP71" s="220">
        <v>33129678</v>
      </c>
      <c r="AQ71" s="220">
        <v>12257280</v>
      </c>
      <c r="AR71" s="220">
        <v>33042263</v>
      </c>
      <c r="AS71" s="220">
        <v>1106631</v>
      </c>
      <c r="AT71" s="220" t="s">
        <v>188</v>
      </c>
      <c r="AU71" s="220">
        <v>52791885</v>
      </c>
      <c r="AV71" s="220">
        <v>19292231</v>
      </c>
      <c r="AW71" s="220">
        <v>2178081</v>
      </c>
      <c r="AX71" s="220">
        <v>15553263</v>
      </c>
      <c r="AY71" s="220">
        <v>22632744</v>
      </c>
      <c r="AZ71" s="220">
        <v>79662857</v>
      </c>
      <c r="BA71" s="220">
        <v>12257280</v>
      </c>
      <c r="BB71" s="220">
        <v>280814</v>
      </c>
      <c r="BC71" s="220">
        <v>33039066</v>
      </c>
      <c r="BD71" s="220">
        <v>9314493</v>
      </c>
      <c r="BE71" s="220">
        <v>614889</v>
      </c>
      <c r="BF71" s="220">
        <v>7899009</v>
      </c>
      <c r="BG71" s="220">
        <v>8231016</v>
      </c>
      <c r="BH71" s="220" t="s">
        <v>188</v>
      </c>
    </row>
    <row r="72" spans="2:60">
      <c r="B72" s="378" t="s">
        <v>87</v>
      </c>
      <c r="C72" s="380">
        <v>1</v>
      </c>
      <c r="D72" s="86">
        <v>1989</v>
      </c>
      <c r="E72" s="220">
        <v>315759206</v>
      </c>
      <c r="F72" s="220">
        <v>65223263</v>
      </c>
      <c r="G72" s="220">
        <v>5585036</v>
      </c>
      <c r="H72" s="220">
        <v>1083076</v>
      </c>
      <c r="I72" s="220" t="s">
        <v>188</v>
      </c>
      <c r="J72" s="220" t="s">
        <v>188</v>
      </c>
      <c r="K72" s="220" t="s">
        <v>188</v>
      </c>
      <c r="L72" s="220">
        <v>172915</v>
      </c>
      <c r="M72" s="220" t="s">
        <v>746</v>
      </c>
      <c r="N72" s="220">
        <v>1947453</v>
      </c>
      <c r="O72" s="220"/>
      <c r="P72" s="220"/>
      <c r="Q72" s="220" t="s">
        <v>188</v>
      </c>
      <c r="R72" s="220">
        <v>113328836</v>
      </c>
      <c r="S72" s="220">
        <v>133930</v>
      </c>
      <c r="T72" s="220">
        <v>5162981</v>
      </c>
      <c r="U72" s="220">
        <v>4982953</v>
      </c>
      <c r="V72" s="220">
        <v>1134360</v>
      </c>
      <c r="W72" s="220">
        <v>35325399</v>
      </c>
      <c r="X72" s="220">
        <v>4334</v>
      </c>
      <c r="Y72" s="220">
        <v>24500776</v>
      </c>
      <c r="Z72" s="220">
        <v>4477604</v>
      </c>
      <c r="AA72" s="220">
        <v>2064072</v>
      </c>
      <c r="AB72" s="220">
        <v>4016254</v>
      </c>
      <c r="AC72" s="220">
        <v>3298537</v>
      </c>
      <c r="AD72" s="220">
        <v>15750352</v>
      </c>
      <c r="AE72" s="220">
        <v>27567075</v>
      </c>
      <c r="AF72" s="220">
        <v>311488652</v>
      </c>
      <c r="AG72" s="220">
        <v>4379112</v>
      </c>
      <c r="AH72" s="220">
        <v>62359658</v>
      </c>
      <c r="AI72" s="220">
        <v>35381592</v>
      </c>
      <c r="AJ72" s="220">
        <v>16938583</v>
      </c>
      <c r="AK72" s="220">
        <v>922105</v>
      </c>
      <c r="AL72" s="220">
        <v>42052263</v>
      </c>
      <c r="AM72" s="220">
        <v>7466116</v>
      </c>
      <c r="AN72" s="220">
        <v>41845439</v>
      </c>
      <c r="AO72" s="220">
        <v>8256100</v>
      </c>
      <c r="AP72" s="220">
        <v>36687689</v>
      </c>
      <c r="AQ72" s="220">
        <v>19522275</v>
      </c>
      <c r="AR72" s="220">
        <v>33783718</v>
      </c>
      <c r="AS72" s="220">
        <v>1894002</v>
      </c>
      <c r="AT72" s="220" t="s">
        <v>188</v>
      </c>
      <c r="AU72" s="220">
        <v>56289352</v>
      </c>
      <c r="AV72" s="220">
        <v>21834557</v>
      </c>
      <c r="AW72" s="220">
        <v>2571459</v>
      </c>
      <c r="AX72" s="220">
        <v>16718998</v>
      </c>
      <c r="AY72" s="220">
        <v>24648737</v>
      </c>
      <c r="AZ72" s="220">
        <v>85019942</v>
      </c>
      <c r="BA72" s="220">
        <v>19522275</v>
      </c>
      <c r="BB72" s="220">
        <v>161007</v>
      </c>
      <c r="BC72" s="220">
        <v>33780457</v>
      </c>
      <c r="BD72" s="220">
        <v>30568643</v>
      </c>
      <c r="BE72" s="220">
        <v>698518</v>
      </c>
      <c r="BF72" s="220">
        <v>10644403</v>
      </c>
      <c r="BG72" s="220">
        <v>9030304</v>
      </c>
      <c r="BH72" s="220" t="s">
        <v>188</v>
      </c>
    </row>
    <row r="73" spans="2:60">
      <c r="B73" s="357"/>
      <c r="C73" s="380">
        <v>2</v>
      </c>
      <c r="D73" s="86">
        <v>1990</v>
      </c>
      <c r="E73" s="220">
        <v>323966718</v>
      </c>
      <c r="F73" s="220">
        <v>69965245</v>
      </c>
      <c r="G73" s="220">
        <v>6305929</v>
      </c>
      <c r="H73" s="220">
        <v>2505860</v>
      </c>
      <c r="I73" s="220" t="s">
        <v>188</v>
      </c>
      <c r="J73" s="220" t="s">
        <v>188</v>
      </c>
      <c r="K73" s="220" t="s">
        <v>188</v>
      </c>
      <c r="L73" s="220">
        <v>192003</v>
      </c>
      <c r="M73" s="220" t="s">
        <v>746</v>
      </c>
      <c r="N73" s="220">
        <v>2011551</v>
      </c>
      <c r="O73" s="220"/>
      <c r="P73" s="220"/>
      <c r="Q73" s="220" t="s">
        <v>188</v>
      </c>
      <c r="R73" s="220">
        <v>113064974</v>
      </c>
      <c r="S73" s="220">
        <v>146593</v>
      </c>
      <c r="T73" s="220">
        <v>5185007</v>
      </c>
      <c r="U73" s="220">
        <v>5149582</v>
      </c>
      <c r="V73" s="220">
        <v>1131181</v>
      </c>
      <c r="W73" s="220">
        <v>26474737</v>
      </c>
      <c r="X73" s="220">
        <v>4334</v>
      </c>
      <c r="Y73" s="220">
        <v>22900813</v>
      </c>
      <c r="Z73" s="220">
        <v>7186641</v>
      </c>
      <c r="AA73" s="220">
        <v>760400</v>
      </c>
      <c r="AB73" s="220">
        <v>6661506</v>
      </c>
      <c r="AC73" s="220">
        <v>3988703</v>
      </c>
      <c r="AD73" s="220">
        <v>15737557</v>
      </c>
      <c r="AE73" s="220">
        <v>34594102</v>
      </c>
      <c r="AF73" s="220">
        <v>320275673</v>
      </c>
      <c r="AG73" s="220">
        <v>4756016</v>
      </c>
      <c r="AH73" s="220">
        <v>62436756</v>
      </c>
      <c r="AI73" s="220">
        <v>39951935</v>
      </c>
      <c r="AJ73" s="220">
        <v>18912173</v>
      </c>
      <c r="AK73" s="220">
        <v>937588</v>
      </c>
      <c r="AL73" s="220">
        <v>40329176</v>
      </c>
      <c r="AM73" s="220">
        <v>11036973</v>
      </c>
      <c r="AN73" s="220">
        <v>48885898</v>
      </c>
      <c r="AO73" s="220">
        <v>8836654</v>
      </c>
      <c r="AP73" s="220">
        <v>41108808</v>
      </c>
      <c r="AQ73" s="220">
        <v>6047449</v>
      </c>
      <c r="AR73" s="220">
        <v>35113178</v>
      </c>
      <c r="AS73" s="220">
        <v>1923069</v>
      </c>
      <c r="AT73" s="220" t="s">
        <v>188</v>
      </c>
      <c r="AU73" s="220">
        <v>58756552</v>
      </c>
      <c r="AV73" s="220">
        <v>23557043</v>
      </c>
      <c r="AW73" s="220">
        <v>3026729</v>
      </c>
      <c r="AX73" s="220">
        <v>17757385</v>
      </c>
      <c r="AY73" s="220">
        <v>26595519</v>
      </c>
      <c r="AZ73" s="220">
        <v>101938366</v>
      </c>
      <c r="BA73" s="220">
        <v>6047449</v>
      </c>
      <c r="BB73" s="220">
        <v>153122</v>
      </c>
      <c r="BC73" s="220">
        <v>35109103</v>
      </c>
      <c r="BD73" s="220">
        <v>26015479</v>
      </c>
      <c r="BE73" s="220">
        <v>1918681</v>
      </c>
      <c r="BF73" s="220">
        <v>9361627</v>
      </c>
      <c r="BG73" s="220">
        <v>9836618</v>
      </c>
      <c r="BH73" s="220" t="s">
        <v>188</v>
      </c>
    </row>
    <row r="74" spans="2:60">
      <c r="B74" s="357"/>
      <c r="C74" s="380">
        <v>3</v>
      </c>
      <c r="D74" s="86">
        <v>1991</v>
      </c>
      <c r="E74" s="220">
        <v>356279326</v>
      </c>
      <c r="F74" s="220">
        <v>72330394</v>
      </c>
      <c r="G74" s="220">
        <v>6644692</v>
      </c>
      <c r="H74" s="220">
        <v>2628583</v>
      </c>
      <c r="I74" s="220" t="s">
        <v>188</v>
      </c>
      <c r="J74" s="220" t="s">
        <v>188</v>
      </c>
      <c r="K74" s="220" t="s">
        <v>188</v>
      </c>
      <c r="L74" s="220">
        <v>207754</v>
      </c>
      <c r="M74" s="220">
        <v>62467</v>
      </c>
      <c r="N74" s="220">
        <v>2058113</v>
      </c>
      <c r="O74" s="220"/>
      <c r="P74" s="220"/>
      <c r="Q74" s="220" t="s">
        <v>188</v>
      </c>
      <c r="R74" s="220">
        <v>121989949</v>
      </c>
      <c r="S74" s="220">
        <v>177207</v>
      </c>
      <c r="T74" s="220">
        <v>5628009</v>
      </c>
      <c r="U74" s="220">
        <v>5559831</v>
      </c>
      <c r="V74" s="220">
        <v>1191430</v>
      </c>
      <c r="W74" s="220">
        <v>27070110</v>
      </c>
      <c r="X74" s="220">
        <v>4334</v>
      </c>
      <c r="Y74" s="220">
        <v>22693746</v>
      </c>
      <c r="Z74" s="220">
        <v>10468898</v>
      </c>
      <c r="AA74" s="220">
        <v>526901</v>
      </c>
      <c r="AB74" s="220">
        <v>12094275</v>
      </c>
      <c r="AC74" s="220">
        <v>3419837</v>
      </c>
      <c r="AD74" s="220">
        <v>14882148</v>
      </c>
      <c r="AE74" s="220">
        <v>46640648</v>
      </c>
      <c r="AF74" s="220">
        <v>351714980</v>
      </c>
      <c r="AG74" s="220">
        <v>5047946</v>
      </c>
      <c r="AH74" s="220">
        <v>63998180</v>
      </c>
      <c r="AI74" s="220">
        <v>45657284</v>
      </c>
      <c r="AJ74" s="220">
        <v>21311943</v>
      </c>
      <c r="AK74" s="220">
        <v>1524950</v>
      </c>
      <c r="AL74" s="220">
        <v>41760326</v>
      </c>
      <c r="AM74" s="220">
        <v>12405427</v>
      </c>
      <c r="AN74" s="220">
        <v>54234840</v>
      </c>
      <c r="AO74" s="220">
        <v>9498062</v>
      </c>
      <c r="AP74" s="220">
        <v>52791820</v>
      </c>
      <c r="AQ74" s="220">
        <v>4873136</v>
      </c>
      <c r="AR74" s="220">
        <v>37068227</v>
      </c>
      <c r="AS74" s="220">
        <v>1542839</v>
      </c>
      <c r="AT74" s="220" t="s">
        <v>188</v>
      </c>
      <c r="AU74" s="220">
        <v>62770421</v>
      </c>
      <c r="AV74" s="220">
        <v>26696112</v>
      </c>
      <c r="AW74" s="220">
        <v>3521311</v>
      </c>
      <c r="AX74" s="220">
        <v>19274896</v>
      </c>
      <c r="AY74" s="220">
        <v>29394197</v>
      </c>
      <c r="AZ74" s="220">
        <v>117144189</v>
      </c>
      <c r="BA74" s="220">
        <v>4873136</v>
      </c>
      <c r="BB74" s="220">
        <v>46653</v>
      </c>
      <c r="BC74" s="220">
        <v>37064182</v>
      </c>
      <c r="BD74" s="220">
        <v>24304103</v>
      </c>
      <c r="BE74" s="220">
        <v>2396383</v>
      </c>
      <c r="BF74" s="220">
        <v>9822389</v>
      </c>
      <c r="BG74" s="220">
        <v>14407008</v>
      </c>
      <c r="BH74" s="220" t="s">
        <v>188</v>
      </c>
    </row>
    <row r="75" spans="2:60">
      <c r="B75" s="357"/>
      <c r="C75" s="380">
        <v>4</v>
      </c>
      <c r="D75" s="86">
        <v>1992</v>
      </c>
      <c r="E75" s="220">
        <v>389432677</v>
      </c>
      <c r="F75" s="220">
        <v>75785564</v>
      </c>
      <c r="G75" s="220">
        <v>7216505</v>
      </c>
      <c r="H75" s="220">
        <v>1836904</v>
      </c>
      <c r="I75" s="220" t="s">
        <v>188</v>
      </c>
      <c r="J75" s="220" t="s">
        <v>188</v>
      </c>
      <c r="K75" s="220" t="s">
        <v>188</v>
      </c>
      <c r="L75" s="220">
        <v>218300</v>
      </c>
      <c r="M75" s="220">
        <v>131288</v>
      </c>
      <c r="N75" s="220">
        <v>1992676</v>
      </c>
      <c r="O75" s="220"/>
      <c r="P75" s="220"/>
      <c r="Q75" s="220" t="s">
        <v>188</v>
      </c>
      <c r="R75" s="220">
        <v>131935713</v>
      </c>
      <c r="S75" s="220">
        <v>165769</v>
      </c>
      <c r="T75" s="220">
        <v>5632995</v>
      </c>
      <c r="U75" s="220">
        <v>6141556</v>
      </c>
      <c r="V75" s="220">
        <v>1213536</v>
      </c>
      <c r="W75" s="220">
        <v>31794059</v>
      </c>
      <c r="X75" s="220">
        <v>4421</v>
      </c>
      <c r="Y75" s="220">
        <v>25588563</v>
      </c>
      <c r="Z75" s="220">
        <v>7547936</v>
      </c>
      <c r="AA75" s="220">
        <v>722880</v>
      </c>
      <c r="AB75" s="220">
        <v>15601954</v>
      </c>
      <c r="AC75" s="220">
        <v>4254845</v>
      </c>
      <c r="AD75" s="220">
        <v>15937333</v>
      </c>
      <c r="AE75" s="220">
        <v>55709880</v>
      </c>
      <c r="AF75" s="220">
        <v>385011309</v>
      </c>
      <c r="AG75" s="220">
        <v>5290843</v>
      </c>
      <c r="AH75" s="220">
        <v>67409248</v>
      </c>
      <c r="AI75" s="220">
        <v>52991264</v>
      </c>
      <c r="AJ75" s="220">
        <v>26567383</v>
      </c>
      <c r="AK75" s="220">
        <v>1494655</v>
      </c>
      <c r="AL75" s="220">
        <v>46314259</v>
      </c>
      <c r="AM75" s="220">
        <v>12166452</v>
      </c>
      <c r="AN75" s="220">
        <v>64006389</v>
      </c>
      <c r="AO75" s="220">
        <v>10586819</v>
      </c>
      <c r="AP75" s="220">
        <v>52934731</v>
      </c>
      <c r="AQ75" s="220">
        <v>3402143</v>
      </c>
      <c r="AR75" s="220">
        <v>41463996</v>
      </c>
      <c r="AS75" s="220">
        <v>383127</v>
      </c>
      <c r="AT75" s="220" t="s">
        <v>188</v>
      </c>
      <c r="AU75" s="220">
        <v>65195208</v>
      </c>
      <c r="AV75" s="220">
        <v>30012114</v>
      </c>
      <c r="AW75" s="220">
        <v>3526778</v>
      </c>
      <c r="AX75" s="220">
        <v>21074380</v>
      </c>
      <c r="AY75" s="220">
        <v>31316037</v>
      </c>
      <c r="AZ75" s="220">
        <v>135526773</v>
      </c>
      <c r="BA75" s="220">
        <v>3401716</v>
      </c>
      <c r="BB75" s="220">
        <v>38994</v>
      </c>
      <c r="BC75" s="220">
        <v>41458574</v>
      </c>
      <c r="BD75" s="220">
        <v>24684620</v>
      </c>
      <c r="BE75" s="220">
        <v>1442423</v>
      </c>
      <c r="BF75" s="220">
        <v>10145770</v>
      </c>
      <c r="BG75" s="220">
        <v>17187922</v>
      </c>
      <c r="BH75" s="220" t="s">
        <v>188</v>
      </c>
    </row>
    <row r="76" spans="2:60">
      <c r="B76" s="357"/>
      <c r="C76" s="380">
        <v>5</v>
      </c>
      <c r="D76" s="86">
        <v>1993</v>
      </c>
      <c r="E76" s="220">
        <v>420508339</v>
      </c>
      <c r="F76" s="220">
        <v>77342351</v>
      </c>
      <c r="G76" s="220">
        <v>7794400</v>
      </c>
      <c r="H76" s="220">
        <v>2162470</v>
      </c>
      <c r="I76" s="220" t="s">
        <v>188</v>
      </c>
      <c r="J76" s="220" t="s">
        <v>188</v>
      </c>
      <c r="K76" s="220" t="s">
        <v>188</v>
      </c>
      <c r="L76" s="220">
        <v>202265</v>
      </c>
      <c r="M76" s="220">
        <v>148341</v>
      </c>
      <c r="N76" s="220">
        <v>1990885</v>
      </c>
      <c r="O76" s="220"/>
      <c r="P76" s="220"/>
      <c r="Q76" s="220" t="s">
        <v>188</v>
      </c>
      <c r="R76" s="220">
        <v>133179846</v>
      </c>
      <c r="S76" s="220">
        <v>158094</v>
      </c>
      <c r="T76" s="220">
        <v>7796082</v>
      </c>
      <c r="U76" s="220">
        <v>6304988</v>
      </c>
      <c r="V76" s="220">
        <v>1279826</v>
      </c>
      <c r="W76" s="220">
        <v>40552578</v>
      </c>
      <c r="X76" s="220">
        <v>4430</v>
      </c>
      <c r="Y76" s="220">
        <v>31025253</v>
      </c>
      <c r="Z76" s="220">
        <v>7677603</v>
      </c>
      <c r="AA76" s="220">
        <v>1189091</v>
      </c>
      <c r="AB76" s="220">
        <v>16237680</v>
      </c>
      <c r="AC76" s="220">
        <v>4085036</v>
      </c>
      <c r="AD76" s="220">
        <v>14746870</v>
      </c>
      <c r="AE76" s="220">
        <v>66630250</v>
      </c>
      <c r="AF76" s="220">
        <v>414846842</v>
      </c>
      <c r="AG76" s="220">
        <v>5409386</v>
      </c>
      <c r="AH76" s="220">
        <v>64457830</v>
      </c>
      <c r="AI76" s="220">
        <v>63064975</v>
      </c>
      <c r="AJ76" s="220">
        <v>29340710</v>
      </c>
      <c r="AK76" s="220">
        <v>1665270</v>
      </c>
      <c r="AL76" s="220">
        <v>52365674</v>
      </c>
      <c r="AM76" s="220">
        <v>12950548</v>
      </c>
      <c r="AN76" s="220">
        <v>69103916</v>
      </c>
      <c r="AO76" s="220">
        <v>11341076</v>
      </c>
      <c r="AP76" s="220">
        <v>50098026</v>
      </c>
      <c r="AQ76" s="220">
        <v>7936128</v>
      </c>
      <c r="AR76" s="220">
        <v>46197861</v>
      </c>
      <c r="AS76" s="220">
        <v>915442</v>
      </c>
      <c r="AT76" s="220" t="s">
        <v>188</v>
      </c>
      <c r="AU76" s="220">
        <v>67270726</v>
      </c>
      <c r="AV76" s="220">
        <v>31757016</v>
      </c>
      <c r="AW76" s="220">
        <v>3597810</v>
      </c>
      <c r="AX76" s="220">
        <v>27806761</v>
      </c>
      <c r="AY76" s="220">
        <v>35910368</v>
      </c>
      <c r="AZ76" s="220">
        <v>145594965</v>
      </c>
      <c r="BA76" s="220">
        <v>7936128</v>
      </c>
      <c r="BB76" s="220">
        <v>11025</v>
      </c>
      <c r="BC76" s="220">
        <v>46192671</v>
      </c>
      <c r="BD76" s="220">
        <v>19448843</v>
      </c>
      <c r="BE76" s="220">
        <v>2893678.3786200001</v>
      </c>
      <c r="BF76" s="220">
        <v>9189295</v>
      </c>
      <c r="BG76" s="220">
        <v>17237556</v>
      </c>
      <c r="BH76" s="220" t="s">
        <v>188</v>
      </c>
    </row>
    <row r="77" spans="2:60">
      <c r="B77" s="357"/>
      <c r="C77" s="380">
        <v>6</v>
      </c>
      <c r="D77" s="86">
        <v>1994</v>
      </c>
      <c r="E77" s="220">
        <v>432077617</v>
      </c>
      <c r="F77" s="220">
        <v>75011617</v>
      </c>
      <c r="G77" s="220">
        <v>7845051</v>
      </c>
      <c r="H77" s="220">
        <v>2898001</v>
      </c>
      <c r="I77" s="220" t="s">
        <v>188</v>
      </c>
      <c r="J77" s="220" t="s">
        <v>188</v>
      </c>
      <c r="K77" s="220" t="s">
        <v>188</v>
      </c>
      <c r="L77" s="220">
        <v>190882</v>
      </c>
      <c r="M77" s="220">
        <v>140589</v>
      </c>
      <c r="N77" s="220">
        <v>2253172</v>
      </c>
      <c r="O77" s="220"/>
      <c r="P77" s="220"/>
      <c r="Q77" s="220" t="s">
        <v>188</v>
      </c>
      <c r="R77" s="220">
        <v>131591884</v>
      </c>
      <c r="S77" s="220">
        <v>162260</v>
      </c>
      <c r="T77" s="220">
        <v>8554495</v>
      </c>
      <c r="U77" s="220">
        <v>6482105</v>
      </c>
      <c r="V77" s="220">
        <v>1322360</v>
      </c>
      <c r="W77" s="220">
        <v>41117067</v>
      </c>
      <c r="X77" s="220">
        <v>4430</v>
      </c>
      <c r="Y77" s="220">
        <v>32876446</v>
      </c>
      <c r="Z77" s="220">
        <v>5850992</v>
      </c>
      <c r="AA77" s="220">
        <v>794969</v>
      </c>
      <c r="AB77" s="220">
        <v>14820943</v>
      </c>
      <c r="AC77" s="220">
        <v>5288495</v>
      </c>
      <c r="AD77" s="220">
        <v>16448009</v>
      </c>
      <c r="AE77" s="220">
        <v>78423850</v>
      </c>
      <c r="AF77" s="220">
        <v>426789814</v>
      </c>
      <c r="AG77" s="220">
        <v>5465655</v>
      </c>
      <c r="AH77" s="220">
        <v>64175827</v>
      </c>
      <c r="AI77" s="220">
        <v>63629702</v>
      </c>
      <c r="AJ77" s="220">
        <v>27543611</v>
      </c>
      <c r="AK77" s="220">
        <v>900964</v>
      </c>
      <c r="AL77" s="220">
        <v>54806028</v>
      </c>
      <c r="AM77" s="220">
        <v>13455443</v>
      </c>
      <c r="AN77" s="220">
        <v>72615489</v>
      </c>
      <c r="AO77" s="220">
        <v>11899277</v>
      </c>
      <c r="AP77" s="220">
        <v>53470255</v>
      </c>
      <c r="AQ77" s="220">
        <v>8618397</v>
      </c>
      <c r="AR77" s="220">
        <v>49390812</v>
      </c>
      <c r="AS77" s="220">
        <v>818354</v>
      </c>
      <c r="AT77" s="220" t="s">
        <v>188</v>
      </c>
      <c r="AU77" s="220">
        <v>68307125</v>
      </c>
      <c r="AV77" s="220">
        <v>33593376</v>
      </c>
      <c r="AW77" s="220">
        <v>3433529</v>
      </c>
      <c r="AX77" s="220">
        <v>29044547</v>
      </c>
      <c r="AY77" s="220">
        <v>37857298</v>
      </c>
      <c r="AZ77" s="220">
        <v>150199457</v>
      </c>
      <c r="BA77" s="220">
        <v>8618338</v>
      </c>
      <c r="BB77" s="220">
        <v>8979</v>
      </c>
      <c r="BC77" s="220">
        <v>49385949</v>
      </c>
      <c r="BD77" s="220">
        <v>13137368</v>
      </c>
      <c r="BE77" s="220">
        <v>1221204</v>
      </c>
      <c r="BF77" s="220">
        <v>13853191</v>
      </c>
      <c r="BG77" s="220">
        <v>18129453</v>
      </c>
      <c r="BH77" s="220" t="s">
        <v>188</v>
      </c>
    </row>
    <row r="78" spans="2:60">
      <c r="B78" s="357"/>
      <c r="C78" s="380">
        <v>7</v>
      </c>
      <c r="D78" s="86">
        <v>1995</v>
      </c>
      <c r="E78" s="220">
        <v>446705891</v>
      </c>
      <c r="F78" s="220">
        <v>80045622</v>
      </c>
      <c r="G78" s="220">
        <v>8110358</v>
      </c>
      <c r="H78" s="220">
        <v>1972060</v>
      </c>
      <c r="I78" s="220" t="s">
        <v>188</v>
      </c>
      <c r="J78" s="220" t="s">
        <v>188</v>
      </c>
      <c r="K78" s="220" t="s">
        <v>188</v>
      </c>
      <c r="L78" s="220">
        <v>201362</v>
      </c>
      <c r="M78" s="220">
        <v>135194</v>
      </c>
      <c r="N78" s="220">
        <v>2374461</v>
      </c>
      <c r="O78" s="220"/>
      <c r="P78" s="220"/>
      <c r="Q78" s="220" t="s">
        <v>188</v>
      </c>
      <c r="R78" s="220">
        <v>137097249</v>
      </c>
      <c r="S78" s="220">
        <v>167401</v>
      </c>
      <c r="T78" s="220">
        <v>8568576</v>
      </c>
      <c r="U78" s="220">
        <v>6726695</v>
      </c>
      <c r="V78" s="220">
        <v>1411650</v>
      </c>
      <c r="W78" s="220">
        <v>36951260</v>
      </c>
      <c r="X78" s="220">
        <v>4430</v>
      </c>
      <c r="Y78" s="220">
        <v>35163291</v>
      </c>
      <c r="Z78" s="220">
        <v>5993037</v>
      </c>
      <c r="AA78" s="220">
        <v>1030829</v>
      </c>
      <c r="AB78" s="220">
        <v>13428956</v>
      </c>
      <c r="AC78" s="220">
        <v>4807303</v>
      </c>
      <c r="AD78" s="220">
        <v>20760757</v>
      </c>
      <c r="AE78" s="220">
        <v>81755400</v>
      </c>
      <c r="AF78" s="220">
        <v>439921560</v>
      </c>
      <c r="AG78" s="220">
        <v>5537955</v>
      </c>
      <c r="AH78" s="220">
        <v>62917961</v>
      </c>
      <c r="AI78" s="220">
        <v>70577948</v>
      </c>
      <c r="AJ78" s="220">
        <v>29338164</v>
      </c>
      <c r="AK78" s="220">
        <v>1028034</v>
      </c>
      <c r="AL78" s="220">
        <v>57492772</v>
      </c>
      <c r="AM78" s="220">
        <v>16354926</v>
      </c>
      <c r="AN78" s="220">
        <v>72706960</v>
      </c>
      <c r="AO78" s="220">
        <v>12789900</v>
      </c>
      <c r="AP78" s="220">
        <v>50589346</v>
      </c>
      <c r="AQ78" s="220">
        <v>5162615</v>
      </c>
      <c r="AR78" s="220">
        <v>52879040</v>
      </c>
      <c r="AS78" s="220">
        <v>2545939</v>
      </c>
      <c r="AT78" s="220" t="s">
        <v>188</v>
      </c>
      <c r="AU78" s="220">
        <v>69965687</v>
      </c>
      <c r="AV78" s="220">
        <v>36094669</v>
      </c>
      <c r="AW78" s="220">
        <v>3390164</v>
      </c>
      <c r="AX78" s="220">
        <v>31275933</v>
      </c>
      <c r="AY78" s="220">
        <v>39382609</v>
      </c>
      <c r="AZ78" s="220">
        <v>151866278</v>
      </c>
      <c r="BA78" s="220">
        <v>5162547</v>
      </c>
      <c r="BB78" s="220">
        <v>9067</v>
      </c>
      <c r="BC78" s="220">
        <v>52875703</v>
      </c>
      <c r="BD78" s="220">
        <v>11086586</v>
      </c>
      <c r="BE78" s="220">
        <v>2496817</v>
      </c>
      <c r="BF78" s="220">
        <v>15499960</v>
      </c>
      <c r="BG78" s="220">
        <v>20815540</v>
      </c>
      <c r="BH78" s="220" t="s">
        <v>188</v>
      </c>
    </row>
    <row r="79" spans="2:60">
      <c r="B79" s="357"/>
      <c r="C79" s="380">
        <v>8</v>
      </c>
      <c r="D79" s="86">
        <v>1996</v>
      </c>
      <c r="E79" s="220">
        <v>451857961</v>
      </c>
      <c r="F79" s="220">
        <v>82300777</v>
      </c>
      <c r="G79" s="220">
        <v>8241486</v>
      </c>
      <c r="H79" s="220">
        <v>1154580</v>
      </c>
      <c r="I79" s="220" t="s">
        <v>188</v>
      </c>
      <c r="J79" s="220" t="s">
        <v>188</v>
      </c>
      <c r="K79" s="220" t="s">
        <v>188</v>
      </c>
      <c r="L79" s="220">
        <v>210148</v>
      </c>
      <c r="M79" s="220">
        <v>138583</v>
      </c>
      <c r="N79" s="220">
        <v>2495456</v>
      </c>
      <c r="O79" s="220"/>
      <c r="P79" s="220"/>
      <c r="Q79" s="220" t="s">
        <v>188</v>
      </c>
      <c r="R79" s="220">
        <v>141824677</v>
      </c>
      <c r="S79" s="220">
        <v>171516</v>
      </c>
      <c r="T79" s="220">
        <v>8250885</v>
      </c>
      <c r="U79" s="220">
        <v>6741017</v>
      </c>
      <c r="V79" s="220">
        <v>1447281</v>
      </c>
      <c r="W79" s="220">
        <v>39368559</v>
      </c>
      <c r="X79" s="220">
        <v>4363</v>
      </c>
      <c r="Y79" s="220">
        <v>35102761</v>
      </c>
      <c r="Z79" s="220">
        <v>3225218</v>
      </c>
      <c r="AA79" s="220">
        <v>1038297</v>
      </c>
      <c r="AB79" s="220">
        <v>12617449</v>
      </c>
      <c r="AC79" s="220">
        <v>6146553</v>
      </c>
      <c r="AD79" s="220">
        <v>19450555</v>
      </c>
      <c r="AE79" s="220">
        <v>81927800</v>
      </c>
      <c r="AF79" s="220">
        <v>444840043</v>
      </c>
      <c r="AG79" s="220">
        <v>5686256</v>
      </c>
      <c r="AH79" s="220">
        <v>60157668</v>
      </c>
      <c r="AI79" s="220">
        <v>74646922</v>
      </c>
      <c r="AJ79" s="220">
        <v>30128443</v>
      </c>
      <c r="AK79" s="220">
        <v>1119241</v>
      </c>
      <c r="AL79" s="220">
        <v>59607594</v>
      </c>
      <c r="AM79" s="220">
        <v>12895121</v>
      </c>
      <c r="AN79" s="220">
        <v>75180289</v>
      </c>
      <c r="AO79" s="220">
        <v>13141566</v>
      </c>
      <c r="AP79" s="220">
        <v>51059809</v>
      </c>
      <c r="AQ79" s="220">
        <v>5170532</v>
      </c>
      <c r="AR79" s="220">
        <v>55517502</v>
      </c>
      <c r="AS79" s="220">
        <v>529100</v>
      </c>
      <c r="AT79" s="220" t="s">
        <v>188</v>
      </c>
      <c r="AU79" s="220">
        <v>71213463</v>
      </c>
      <c r="AV79" s="220">
        <v>38423979</v>
      </c>
      <c r="AW79" s="220">
        <v>3351620</v>
      </c>
      <c r="AX79" s="220">
        <v>34001096</v>
      </c>
      <c r="AY79" s="220">
        <v>42188269</v>
      </c>
      <c r="AZ79" s="220">
        <v>146664354</v>
      </c>
      <c r="BA79" s="220">
        <v>5170531</v>
      </c>
      <c r="BB79" s="220" t="s">
        <v>188</v>
      </c>
      <c r="BC79" s="220">
        <v>55514429</v>
      </c>
      <c r="BD79" s="220">
        <v>8583278</v>
      </c>
      <c r="BE79" s="220">
        <v>2375276</v>
      </c>
      <c r="BF79" s="220">
        <v>13481974</v>
      </c>
      <c r="BG79" s="220">
        <v>23871774</v>
      </c>
      <c r="BH79" s="220" t="s">
        <v>188</v>
      </c>
    </row>
    <row r="80" spans="2:60">
      <c r="B80" s="378"/>
      <c r="C80" s="380">
        <v>9</v>
      </c>
      <c r="D80" s="86">
        <v>1997</v>
      </c>
      <c r="E80" s="220">
        <v>460693609</v>
      </c>
      <c r="F80" s="220">
        <v>85129702</v>
      </c>
      <c r="G80" s="220">
        <v>5774799</v>
      </c>
      <c r="H80" s="220">
        <v>911213</v>
      </c>
      <c r="I80" s="220" t="s">
        <v>188</v>
      </c>
      <c r="J80" s="220" t="s">
        <v>188</v>
      </c>
      <c r="K80" s="220">
        <v>1627988</v>
      </c>
      <c r="L80" s="220">
        <v>226229</v>
      </c>
      <c r="M80" s="220">
        <v>293667</v>
      </c>
      <c r="N80" s="220">
        <v>2074955</v>
      </c>
      <c r="O80" s="220"/>
      <c r="P80" s="220"/>
      <c r="Q80" s="220" t="s">
        <v>188</v>
      </c>
      <c r="R80" s="220">
        <v>144688480</v>
      </c>
      <c r="S80" s="220">
        <v>168855</v>
      </c>
      <c r="T80" s="220">
        <v>10232233</v>
      </c>
      <c r="U80" s="220">
        <v>7030458</v>
      </c>
      <c r="V80" s="220">
        <v>1459215</v>
      </c>
      <c r="W80" s="220">
        <v>36717305</v>
      </c>
      <c r="X80" s="220">
        <v>3580</v>
      </c>
      <c r="Y80" s="220">
        <v>35746521</v>
      </c>
      <c r="Z80" s="220">
        <v>3425286</v>
      </c>
      <c r="AA80" s="220">
        <v>817405</v>
      </c>
      <c r="AB80" s="220">
        <v>12621991</v>
      </c>
      <c r="AC80" s="220">
        <v>6342726</v>
      </c>
      <c r="AD80" s="220">
        <v>22918901</v>
      </c>
      <c r="AE80" s="220">
        <v>82482100</v>
      </c>
      <c r="AF80" s="220">
        <v>453267098</v>
      </c>
      <c r="AG80" s="220">
        <v>5687907</v>
      </c>
      <c r="AH80" s="220">
        <v>57801871</v>
      </c>
      <c r="AI80" s="220">
        <v>74536783</v>
      </c>
      <c r="AJ80" s="220">
        <v>32789509</v>
      </c>
      <c r="AK80" s="220">
        <v>1034612</v>
      </c>
      <c r="AL80" s="220">
        <v>55692496</v>
      </c>
      <c r="AM80" s="220">
        <v>13135197</v>
      </c>
      <c r="AN80" s="220">
        <v>71819922</v>
      </c>
      <c r="AO80" s="220">
        <v>13440154</v>
      </c>
      <c r="AP80" s="220">
        <v>50255750</v>
      </c>
      <c r="AQ80" s="220">
        <v>8201019</v>
      </c>
      <c r="AR80" s="220">
        <v>68325938</v>
      </c>
      <c r="AS80" s="220">
        <v>545940</v>
      </c>
      <c r="AT80" s="220" t="s">
        <v>188</v>
      </c>
      <c r="AU80" s="220">
        <v>73006563</v>
      </c>
      <c r="AV80" s="220">
        <v>39703272</v>
      </c>
      <c r="AW80" s="220">
        <v>3146549</v>
      </c>
      <c r="AX80" s="220">
        <v>36355358</v>
      </c>
      <c r="AY80" s="220">
        <v>43307162</v>
      </c>
      <c r="AZ80" s="220">
        <v>138728414</v>
      </c>
      <c r="BA80" s="220">
        <v>8201019</v>
      </c>
      <c r="BB80" s="220" t="s">
        <v>188</v>
      </c>
      <c r="BC80" s="220">
        <v>68322916</v>
      </c>
      <c r="BD80" s="220">
        <v>7867232</v>
      </c>
      <c r="BE80" s="220">
        <v>949345</v>
      </c>
      <c r="BF80" s="220">
        <v>12279544</v>
      </c>
      <c r="BG80" s="220">
        <v>21399724</v>
      </c>
      <c r="BH80" s="220" t="s">
        <v>188</v>
      </c>
    </row>
    <row r="81" spans="2:60">
      <c r="B81" s="148"/>
      <c r="C81" s="380">
        <v>10</v>
      </c>
      <c r="D81" s="86">
        <v>1998</v>
      </c>
      <c r="E81" s="220">
        <v>479813259</v>
      </c>
      <c r="F81" s="220">
        <v>84302525</v>
      </c>
      <c r="G81" s="220">
        <v>4517035</v>
      </c>
      <c r="H81" s="220">
        <v>727099</v>
      </c>
      <c r="I81" s="220" t="s">
        <v>188</v>
      </c>
      <c r="J81" s="220" t="s">
        <v>188</v>
      </c>
      <c r="K81" s="220">
        <v>7177186</v>
      </c>
      <c r="L81" s="220">
        <v>227396</v>
      </c>
      <c r="M81" s="220">
        <v>287881</v>
      </c>
      <c r="N81" s="220">
        <v>1938149</v>
      </c>
      <c r="O81" s="220"/>
      <c r="P81" s="220"/>
      <c r="Q81" s="220" t="s">
        <v>188</v>
      </c>
      <c r="R81" s="220">
        <v>150371360</v>
      </c>
      <c r="S81" s="220">
        <v>166295</v>
      </c>
      <c r="T81" s="220">
        <v>9831395</v>
      </c>
      <c r="U81" s="220">
        <v>7205310</v>
      </c>
      <c r="V81" s="220">
        <v>1443767</v>
      </c>
      <c r="W81" s="220">
        <v>44772028</v>
      </c>
      <c r="X81" s="220">
        <v>3610</v>
      </c>
      <c r="Y81" s="220">
        <v>38303110</v>
      </c>
      <c r="Z81" s="220">
        <v>4220371</v>
      </c>
      <c r="AA81" s="220">
        <v>969753</v>
      </c>
      <c r="AB81" s="220">
        <v>15270956</v>
      </c>
      <c r="AC81" s="220">
        <v>6530871</v>
      </c>
      <c r="AD81" s="220">
        <v>18786913</v>
      </c>
      <c r="AE81" s="220">
        <v>82760249</v>
      </c>
      <c r="AF81" s="220">
        <v>468432689</v>
      </c>
      <c r="AG81" s="220">
        <v>5638865</v>
      </c>
      <c r="AH81" s="220">
        <v>61113120</v>
      </c>
      <c r="AI81" s="220">
        <v>82633085</v>
      </c>
      <c r="AJ81" s="220">
        <v>35307007</v>
      </c>
      <c r="AK81" s="220">
        <v>1232341</v>
      </c>
      <c r="AL81" s="220">
        <v>49532282</v>
      </c>
      <c r="AM81" s="220">
        <v>14059967</v>
      </c>
      <c r="AN81" s="220">
        <v>75315323</v>
      </c>
      <c r="AO81" s="220">
        <v>12975782</v>
      </c>
      <c r="AP81" s="220">
        <v>54086609</v>
      </c>
      <c r="AQ81" s="220">
        <v>8851115</v>
      </c>
      <c r="AR81" s="220">
        <v>67209647</v>
      </c>
      <c r="AS81" s="220">
        <v>477546</v>
      </c>
      <c r="AT81" s="220" t="s">
        <v>188</v>
      </c>
      <c r="AU81" s="220">
        <v>73633477</v>
      </c>
      <c r="AV81" s="220">
        <v>41641226</v>
      </c>
      <c r="AW81" s="220">
        <v>3100632</v>
      </c>
      <c r="AX81" s="220">
        <v>38330156</v>
      </c>
      <c r="AY81" s="220">
        <v>45771083</v>
      </c>
      <c r="AZ81" s="220">
        <v>143427861</v>
      </c>
      <c r="BA81" s="220">
        <v>8851115</v>
      </c>
      <c r="BB81" s="220" t="s">
        <v>188</v>
      </c>
      <c r="BC81" s="220">
        <v>67208221</v>
      </c>
      <c r="BD81" s="220">
        <v>10173116</v>
      </c>
      <c r="BE81" s="220">
        <v>1205358</v>
      </c>
      <c r="BF81" s="220">
        <v>11965023</v>
      </c>
      <c r="BG81" s="220">
        <v>23125421</v>
      </c>
      <c r="BH81" s="220" t="s">
        <v>188</v>
      </c>
    </row>
    <row r="82" spans="2:60">
      <c r="B82" s="148"/>
      <c r="C82" s="380">
        <v>11</v>
      </c>
      <c r="D82" s="86">
        <v>1999</v>
      </c>
      <c r="E82" s="220">
        <v>493988228</v>
      </c>
      <c r="F82" s="220">
        <v>86799121</v>
      </c>
      <c r="G82" s="220">
        <v>4672726</v>
      </c>
      <c r="H82" s="220">
        <v>831709</v>
      </c>
      <c r="I82" s="220" t="s">
        <v>188</v>
      </c>
      <c r="J82" s="220" t="s">
        <v>188</v>
      </c>
      <c r="K82" s="220">
        <v>6770797</v>
      </c>
      <c r="L82" s="220">
        <v>214840</v>
      </c>
      <c r="M82" s="220">
        <v>266109</v>
      </c>
      <c r="N82" s="220">
        <v>1872327</v>
      </c>
      <c r="O82" s="220"/>
      <c r="P82" s="220"/>
      <c r="Q82" s="220">
        <v>2074125</v>
      </c>
      <c r="R82" s="220">
        <v>156480838</v>
      </c>
      <c r="S82" s="220">
        <v>166283</v>
      </c>
      <c r="T82" s="220">
        <v>10643420</v>
      </c>
      <c r="U82" s="220">
        <v>7309445</v>
      </c>
      <c r="V82" s="220">
        <v>1477076</v>
      </c>
      <c r="W82" s="220">
        <v>49827181</v>
      </c>
      <c r="X82" s="220">
        <v>3649</v>
      </c>
      <c r="Y82" s="220">
        <v>36458878</v>
      </c>
      <c r="Z82" s="220">
        <v>4978699</v>
      </c>
      <c r="AA82" s="220">
        <v>403339</v>
      </c>
      <c r="AB82" s="220">
        <v>10817147</v>
      </c>
      <c r="AC82" s="220">
        <v>10538443</v>
      </c>
      <c r="AD82" s="220">
        <v>19451725</v>
      </c>
      <c r="AE82" s="220">
        <v>81930351</v>
      </c>
      <c r="AF82" s="220">
        <v>484978086</v>
      </c>
      <c r="AG82" s="220">
        <v>5586295</v>
      </c>
      <c r="AH82" s="220">
        <v>62820230</v>
      </c>
      <c r="AI82" s="220">
        <v>97275663</v>
      </c>
      <c r="AJ82" s="220">
        <v>33043655</v>
      </c>
      <c r="AK82" s="220">
        <v>1365782</v>
      </c>
      <c r="AL82" s="220">
        <v>47466549</v>
      </c>
      <c r="AM82" s="220">
        <v>15538623</v>
      </c>
      <c r="AN82" s="220">
        <v>82721083</v>
      </c>
      <c r="AO82" s="220">
        <v>13533628</v>
      </c>
      <c r="AP82" s="220">
        <v>50166912</v>
      </c>
      <c r="AQ82" s="220">
        <v>5629269</v>
      </c>
      <c r="AR82" s="220">
        <v>69314358</v>
      </c>
      <c r="AS82" s="220">
        <v>516039</v>
      </c>
      <c r="AT82" s="220" t="s">
        <v>188</v>
      </c>
      <c r="AU82" s="220">
        <v>73108068</v>
      </c>
      <c r="AV82" s="220">
        <v>44113224</v>
      </c>
      <c r="AW82" s="220">
        <v>3429910</v>
      </c>
      <c r="AX82" s="220">
        <v>40721528</v>
      </c>
      <c r="AY82" s="220">
        <v>50168730</v>
      </c>
      <c r="AZ82" s="220">
        <v>145102863</v>
      </c>
      <c r="BA82" s="220">
        <v>5629269</v>
      </c>
      <c r="BB82" s="220" t="s">
        <v>188</v>
      </c>
      <c r="BC82" s="220">
        <v>69312670</v>
      </c>
      <c r="BD82" s="220">
        <v>14690635</v>
      </c>
      <c r="BE82" s="220">
        <v>1508581</v>
      </c>
      <c r="BF82" s="220">
        <v>12965893</v>
      </c>
      <c r="BG82" s="220">
        <v>24226715</v>
      </c>
      <c r="BH82" s="220" t="s">
        <v>188</v>
      </c>
    </row>
    <row r="83" spans="2:60">
      <c r="B83" s="148"/>
      <c r="C83" s="380">
        <v>12</v>
      </c>
      <c r="D83" s="86">
        <v>2000</v>
      </c>
      <c r="E83" s="220">
        <v>459213243</v>
      </c>
      <c r="F83" s="220">
        <v>84805427</v>
      </c>
      <c r="G83" s="220">
        <v>4798584</v>
      </c>
      <c r="H83" s="220">
        <v>3756973</v>
      </c>
      <c r="I83" s="220" t="s">
        <v>188</v>
      </c>
      <c r="J83" s="220" t="s">
        <v>188</v>
      </c>
      <c r="K83" s="220">
        <v>6982522</v>
      </c>
      <c r="L83" s="220">
        <v>212057</v>
      </c>
      <c r="M83" s="220">
        <v>49719</v>
      </c>
      <c r="N83" s="220">
        <v>1765041</v>
      </c>
      <c r="O83" s="220"/>
      <c r="P83" s="220"/>
      <c r="Q83" s="220">
        <v>2855633</v>
      </c>
      <c r="R83" s="220">
        <v>159833325</v>
      </c>
      <c r="S83" s="220">
        <v>141588</v>
      </c>
      <c r="T83" s="220">
        <v>7188525</v>
      </c>
      <c r="U83" s="220">
        <v>7231261</v>
      </c>
      <c r="V83" s="220">
        <v>1568004</v>
      </c>
      <c r="W83" s="220">
        <v>34337902</v>
      </c>
      <c r="X83" s="220">
        <v>3649</v>
      </c>
      <c r="Y83" s="220">
        <v>34789805</v>
      </c>
      <c r="Z83" s="220">
        <v>4147176</v>
      </c>
      <c r="AA83" s="220">
        <v>618341</v>
      </c>
      <c r="AB83" s="220">
        <v>9324773</v>
      </c>
      <c r="AC83" s="220">
        <v>7967448</v>
      </c>
      <c r="AD83" s="220">
        <v>17567195</v>
      </c>
      <c r="AE83" s="220">
        <v>69268295</v>
      </c>
      <c r="AF83" s="220">
        <v>450089581</v>
      </c>
      <c r="AG83" s="220">
        <v>5560340</v>
      </c>
      <c r="AH83" s="220">
        <v>58134793</v>
      </c>
      <c r="AI83" s="220">
        <v>73310239</v>
      </c>
      <c r="AJ83" s="220">
        <v>33489689</v>
      </c>
      <c r="AK83" s="220">
        <v>1372520</v>
      </c>
      <c r="AL83" s="220">
        <v>50548756</v>
      </c>
      <c r="AM83" s="220">
        <v>13337302</v>
      </c>
      <c r="AN83" s="220">
        <v>82440852</v>
      </c>
      <c r="AO83" s="220">
        <v>13413173</v>
      </c>
      <c r="AP83" s="220">
        <v>47261701</v>
      </c>
      <c r="AQ83" s="220">
        <v>3707522</v>
      </c>
      <c r="AR83" s="220">
        <v>66499099</v>
      </c>
      <c r="AS83" s="220">
        <v>1013595</v>
      </c>
      <c r="AT83" s="220" t="s">
        <v>188</v>
      </c>
      <c r="AU83" s="220">
        <v>72778502</v>
      </c>
      <c r="AV83" s="220">
        <v>42598721</v>
      </c>
      <c r="AW83" s="220">
        <v>3595406</v>
      </c>
      <c r="AX83" s="220">
        <v>28382798</v>
      </c>
      <c r="AY83" s="220">
        <v>48513304</v>
      </c>
      <c r="AZ83" s="220">
        <v>128867780</v>
      </c>
      <c r="BA83" s="220">
        <v>3707522</v>
      </c>
      <c r="BB83" s="220" t="s">
        <v>188</v>
      </c>
      <c r="BC83" s="220">
        <v>66497596</v>
      </c>
      <c r="BD83" s="220">
        <v>11146439</v>
      </c>
      <c r="BE83" s="220">
        <v>1102462</v>
      </c>
      <c r="BF83" s="220">
        <v>12682199</v>
      </c>
      <c r="BG83" s="220">
        <v>30216852</v>
      </c>
      <c r="BH83" s="220" t="s">
        <v>188</v>
      </c>
    </row>
    <row r="84" spans="2:60">
      <c r="B84" s="148"/>
      <c r="C84" s="380">
        <v>13</v>
      </c>
      <c r="D84" s="86">
        <v>2001</v>
      </c>
      <c r="E84" s="220">
        <v>459959356</v>
      </c>
      <c r="F84" s="220">
        <v>84653205</v>
      </c>
      <c r="G84" s="220">
        <v>4793216</v>
      </c>
      <c r="H84" s="220">
        <v>3754212</v>
      </c>
      <c r="I84" s="220" t="s">
        <v>188</v>
      </c>
      <c r="J84" s="220" t="s">
        <v>188</v>
      </c>
      <c r="K84" s="220">
        <v>6812201</v>
      </c>
      <c r="L84" s="220">
        <v>197777</v>
      </c>
      <c r="M84" s="220">
        <v>1480</v>
      </c>
      <c r="N84" s="220">
        <v>1672724</v>
      </c>
      <c r="O84" s="220"/>
      <c r="P84" s="220"/>
      <c r="Q84" s="220">
        <v>2936668</v>
      </c>
      <c r="R84" s="220">
        <v>153428593</v>
      </c>
      <c r="S84" s="220">
        <v>143364</v>
      </c>
      <c r="T84" s="220">
        <v>8094290</v>
      </c>
      <c r="U84" s="220">
        <v>8062091</v>
      </c>
      <c r="V84" s="220">
        <v>1629347</v>
      </c>
      <c r="W84" s="220">
        <v>34054735</v>
      </c>
      <c r="X84" s="220">
        <v>3814</v>
      </c>
      <c r="Y84" s="220">
        <v>33034550</v>
      </c>
      <c r="Z84" s="220">
        <v>2829903</v>
      </c>
      <c r="AA84" s="220">
        <v>1317198</v>
      </c>
      <c r="AB84" s="220">
        <v>14856821</v>
      </c>
      <c r="AC84" s="220">
        <v>8345709</v>
      </c>
      <c r="AD84" s="220">
        <v>18659945</v>
      </c>
      <c r="AE84" s="220">
        <v>70677513</v>
      </c>
      <c r="AF84" s="220">
        <v>451758806</v>
      </c>
      <c r="AG84" s="220">
        <v>5571328</v>
      </c>
      <c r="AH84" s="220">
        <v>60620992</v>
      </c>
      <c r="AI84" s="220">
        <v>75403491</v>
      </c>
      <c r="AJ84" s="220">
        <v>35389769</v>
      </c>
      <c r="AK84" s="220">
        <v>1540455</v>
      </c>
      <c r="AL84" s="220">
        <v>43242932</v>
      </c>
      <c r="AM84" s="220">
        <v>14296908</v>
      </c>
      <c r="AN84" s="220">
        <v>79370483</v>
      </c>
      <c r="AO84" s="220">
        <v>13854319</v>
      </c>
      <c r="AP84" s="220">
        <v>47511004</v>
      </c>
      <c r="AQ84" s="220">
        <v>2616107</v>
      </c>
      <c r="AR84" s="220">
        <v>71612574</v>
      </c>
      <c r="AS84" s="220">
        <v>728444</v>
      </c>
      <c r="AT84" s="220" t="s">
        <v>188</v>
      </c>
      <c r="AU84" s="220">
        <v>71777120</v>
      </c>
      <c r="AV84" s="220">
        <v>45416644</v>
      </c>
      <c r="AW84" s="220">
        <v>3196637</v>
      </c>
      <c r="AX84" s="220">
        <v>29707606</v>
      </c>
      <c r="AY84" s="220">
        <v>49989834</v>
      </c>
      <c r="AZ84" s="220">
        <v>124250855</v>
      </c>
      <c r="BA84" s="220">
        <v>2616107</v>
      </c>
      <c r="BB84" s="220" t="s">
        <v>188</v>
      </c>
      <c r="BC84" s="220">
        <v>71582420</v>
      </c>
      <c r="BD84" s="220">
        <v>8495530</v>
      </c>
      <c r="BE84" s="220">
        <v>2027412</v>
      </c>
      <c r="BF84" s="220">
        <v>11993169</v>
      </c>
      <c r="BG84" s="220">
        <v>30705472</v>
      </c>
      <c r="BH84" s="220" t="s">
        <v>188</v>
      </c>
    </row>
    <row r="85" spans="2:60">
      <c r="B85" s="148"/>
      <c r="C85" s="380">
        <v>14</v>
      </c>
      <c r="D85" s="86">
        <v>2002</v>
      </c>
      <c r="E85" s="220">
        <v>448821662</v>
      </c>
      <c r="F85" s="220">
        <v>82839284</v>
      </c>
      <c r="G85" s="220">
        <v>4867379</v>
      </c>
      <c r="H85" s="220">
        <v>1041032</v>
      </c>
      <c r="I85" s="220" t="s">
        <v>188</v>
      </c>
      <c r="J85" s="220" t="s">
        <v>188</v>
      </c>
      <c r="K85" s="220">
        <v>5984381</v>
      </c>
      <c r="L85" s="220">
        <v>187382</v>
      </c>
      <c r="M85" s="220">
        <v>675</v>
      </c>
      <c r="N85" s="220">
        <v>1481876</v>
      </c>
      <c r="O85" s="220"/>
      <c r="P85" s="220"/>
      <c r="Q85" s="220">
        <v>2959108</v>
      </c>
      <c r="R85" s="220">
        <v>146356841</v>
      </c>
      <c r="S85" s="220">
        <v>140041</v>
      </c>
      <c r="T85" s="220">
        <v>7033167</v>
      </c>
      <c r="U85" s="220">
        <v>8294785</v>
      </c>
      <c r="V85" s="220">
        <v>1709298</v>
      </c>
      <c r="W85" s="220">
        <v>29587557</v>
      </c>
      <c r="X85" s="220">
        <v>3781</v>
      </c>
      <c r="Y85" s="220">
        <v>34679953</v>
      </c>
      <c r="Z85" s="220">
        <v>4358506</v>
      </c>
      <c r="AA85" s="220">
        <v>2750149</v>
      </c>
      <c r="AB85" s="220">
        <v>18509347</v>
      </c>
      <c r="AC85" s="220">
        <v>7311871</v>
      </c>
      <c r="AD85" s="220">
        <v>18931881</v>
      </c>
      <c r="AE85" s="220">
        <v>69793368</v>
      </c>
      <c r="AF85" s="220">
        <v>440842177</v>
      </c>
      <c r="AG85" s="220">
        <v>5471250</v>
      </c>
      <c r="AH85" s="220">
        <v>59576465</v>
      </c>
      <c r="AI85" s="220">
        <v>78812561</v>
      </c>
      <c r="AJ85" s="220">
        <v>34307678</v>
      </c>
      <c r="AK85" s="220">
        <v>1581577</v>
      </c>
      <c r="AL85" s="220">
        <v>41657019</v>
      </c>
      <c r="AM85" s="220">
        <v>12954946</v>
      </c>
      <c r="AN85" s="220">
        <v>68147590</v>
      </c>
      <c r="AO85" s="220">
        <v>13518859</v>
      </c>
      <c r="AP85" s="220">
        <v>47764466</v>
      </c>
      <c r="AQ85" s="220">
        <v>596234</v>
      </c>
      <c r="AR85" s="220">
        <v>73598236</v>
      </c>
      <c r="AS85" s="220">
        <v>2855296</v>
      </c>
      <c r="AT85" s="220" t="s">
        <v>188</v>
      </c>
      <c r="AU85" s="220">
        <v>70106393</v>
      </c>
      <c r="AV85" s="220">
        <v>46181557</v>
      </c>
      <c r="AW85" s="220">
        <v>2849738</v>
      </c>
      <c r="AX85" s="220">
        <v>31357684</v>
      </c>
      <c r="AY85" s="220">
        <v>52543569</v>
      </c>
      <c r="AZ85" s="220">
        <v>108040832</v>
      </c>
      <c r="BA85" s="220">
        <v>596234</v>
      </c>
      <c r="BB85" s="220" t="s">
        <v>188</v>
      </c>
      <c r="BC85" s="220">
        <v>73515466</v>
      </c>
      <c r="BD85" s="220">
        <v>8712803</v>
      </c>
      <c r="BE85" s="220">
        <v>1097543</v>
      </c>
      <c r="BF85" s="220">
        <v>11223002</v>
      </c>
      <c r="BG85" s="220">
        <v>34617356</v>
      </c>
      <c r="BH85" s="220" t="s">
        <v>188</v>
      </c>
    </row>
    <row r="86" spans="2:60">
      <c r="B86" s="148"/>
      <c r="C86" s="380">
        <v>15</v>
      </c>
      <c r="D86" s="86">
        <v>2003</v>
      </c>
      <c r="E86" s="220">
        <v>444937902</v>
      </c>
      <c r="F86" s="220">
        <v>79874458</v>
      </c>
      <c r="G86" s="220">
        <v>5221933</v>
      </c>
      <c r="H86" s="220">
        <v>734672</v>
      </c>
      <c r="I86" s="220" t="s">
        <v>188</v>
      </c>
      <c r="J86" s="220" t="s">
        <v>188</v>
      </c>
      <c r="K86" s="220">
        <v>6769453</v>
      </c>
      <c r="L86" s="220">
        <v>161399</v>
      </c>
      <c r="M86" s="220">
        <v>495</v>
      </c>
      <c r="N86" s="220">
        <v>1593106</v>
      </c>
      <c r="O86" s="220"/>
      <c r="P86" s="220"/>
      <c r="Q86" s="220">
        <v>2774253</v>
      </c>
      <c r="R86" s="220">
        <v>140412663</v>
      </c>
      <c r="S86" s="220">
        <v>152783</v>
      </c>
      <c r="T86" s="220">
        <v>6836013</v>
      </c>
      <c r="U86" s="220">
        <v>8050714</v>
      </c>
      <c r="V86" s="220">
        <v>1775594</v>
      </c>
      <c r="W86" s="220">
        <v>34480673</v>
      </c>
      <c r="X86" s="220">
        <v>3671</v>
      </c>
      <c r="Y86" s="220">
        <v>33342254</v>
      </c>
      <c r="Z86" s="220">
        <v>2563627</v>
      </c>
      <c r="AA86" s="220">
        <v>1901666</v>
      </c>
      <c r="AB86" s="220">
        <v>17137571</v>
      </c>
      <c r="AC86" s="220">
        <v>7325954</v>
      </c>
      <c r="AD86" s="220">
        <v>18934800</v>
      </c>
      <c r="AE86" s="220">
        <v>74890150</v>
      </c>
      <c r="AF86" s="220">
        <v>436786938</v>
      </c>
      <c r="AG86" s="220">
        <v>5267266</v>
      </c>
      <c r="AH86" s="220">
        <v>63364914</v>
      </c>
      <c r="AI86" s="220">
        <v>81899983</v>
      </c>
      <c r="AJ86" s="220">
        <v>32965541</v>
      </c>
      <c r="AK86" s="220">
        <v>1675177</v>
      </c>
      <c r="AL86" s="220">
        <v>37287636</v>
      </c>
      <c r="AM86" s="220">
        <v>12375778</v>
      </c>
      <c r="AN86" s="220">
        <v>61283406</v>
      </c>
      <c r="AO86" s="220">
        <v>14228459</v>
      </c>
      <c r="AP86" s="220">
        <v>51078247</v>
      </c>
      <c r="AQ86" s="220">
        <v>1687366</v>
      </c>
      <c r="AR86" s="220">
        <v>72968030</v>
      </c>
      <c r="AS86" s="220">
        <v>705135</v>
      </c>
      <c r="AT86" s="220" t="s">
        <v>188</v>
      </c>
      <c r="AU86" s="220">
        <v>69412148</v>
      </c>
      <c r="AV86" s="220">
        <v>45786981</v>
      </c>
      <c r="AW86" s="220">
        <v>2840339</v>
      </c>
      <c r="AX86" s="220">
        <v>35750821</v>
      </c>
      <c r="AY86" s="220">
        <v>50287862</v>
      </c>
      <c r="AZ86" s="220">
        <v>102323622</v>
      </c>
      <c r="BA86" s="220">
        <v>1687366</v>
      </c>
      <c r="BB86" s="220" t="s">
        <v>188</v>
      </c>
      <c r="BC86" s="220">
        <v>72921508</v>
      </c>
      <c r="BD86" s="220">
        <v>9001659</v>
      </c>
      <c r="BE86" s="220">
        <v>938169</v>
      </c>
      <c r="BF86" s="220">
        <v>11812755</v>
      </c>
      <c r="BG86" s="220">
        <v>34023708</v>
      </c>
      <c r="BH86" s="220" t="s">
        <v>188</v>
      </c>
    </row>
    <row r="87" spans="2:60">
      <c r="B87" s="148"/>
      <c r="C87" s="380">
        <v>16</v>
      </c>
      <c r="D87" s="86">
        <v>2004</v>
      </c>
      <c r="E87" s="220">
        <v>456693082</v>
      </c>
      <c r="F87" s="220">
        <v>79137553</v>
      </c>
      <c r="G87" s="220">
        <v>6686161</v>
      </c>
      <c r="H87" s="220">
        <v>702860</v>
      </c>
      <c r="I87" s="220">
        <v>69400</v>
      </c>
      <c r="J87" s="220">
        <v>78115</v>
      </c>
      <c r="K87" s="220">
        <v>7670939</v>
      </c>
      <c r="L87" s="220">
        <v>141974</v>
      </c>
      <c r="M87" s="220">
        <v>936</v>
      </c>
      <c r="N87" s="220">
        <v>1581673</v>
      </c>
      <c r="O87" s="220"/>
      <c r="P87" s="220"/>
      <c r="Q87" s="220">
        <v>2717892</v>
      </c>
      <c r="R87" s="220">
        <v>136538077</v>
      </c>
      <c r="S87" s="220">
        <v>148359</v>
      </c>
      <c r="T87" s="220">
        <v>6350522</v>
      </c>
      <c r="U87" s="220">
        <v>7727655</v>
      </c>
      <c r="V87" s="220">
        <v>2186648</v>
      </c>
      <c r="W87" s="220">
        <v>32047445</v>
      </c>
      <c r="X87" s="220">
        <v>3525</v>
      </c>
      <c r="Y87" s="220">
        <v>38987567</v>
      </c>
      <c r="Z87" s="220">
        <v>3451607</v>
      </c>
      <c r="AA87" s="220">
        <v>2824528</v>
      </c>
      <c r="AB87" s="220">
        <v>28930800</v>
      </c>
      <c r="AC87" s="220">
        <v>8027488</v>
      </c>
      <c r="AD87" s="220">
        <v>20618013</v>
      </c>
      <c r="AE87" s="220">
        <v>70063345</v>
      </c>
      <c r="AF87" s="220">
        <v>447401055</v>
      </c>
      <c r="AG87" s="220">
        <v>5046694</v>
      </c>
      <c r="AH87" s="220">
        <v>78537506</v>
      </c>
      <c r="AI87" s="220">
        <v>83314544</v>
      </c>
      <c r="AJ87" s="220">
        <v>32707001</v>
      </c>
      <c r="AK87" s="220">
        <v>2179028</v>
      </c>
      <c r="AL87" s="220">
        <v>36299239</v>
      </c>
      <c r="AM87" s="220">
        <v>14514559</v>
      </c>
      <c r="AN87" s="220">
        <v>57507941</v>
      </c>
      <c r="AO87" s="220">
        <v>13060857</v>
      </c>
      <c r="AP87" s="220">
        <v>45347396</v>
      </c>
      <c r="AQ87" s="220">
        <v>1906498</v>
      </c>
      <c r="AR87" s="220">
        <v>76147959</v>
      </c>
      <c r="AS87" s="220">
        <v>831833</v>
      </c>
      <c r="AT87" s="220" t="s">
        <v>188</v>
      </c>
      <c r="AU87" s="220">
        <v>73688876</v>
      </c>
      <c r="AV87" s="220">
        <v>49541153</v>
      </c>
      <c r="AW87" s="220">
        <v>2993644</v>
      </c>
      <c r="AX87" s="220">
        <v>37989654</v>
      </c>
      <c r="AY87" s="220">
        <v>40953268</v>
      </c>
      <c r="AZ87" s="220">
        <v>96146115</v>
      </c>
      <c r="BA87" s="220">
        <v>1906498</v>
      </c>
      <c r="BB87" s="220" t="s">
        <v>188</v>
      </c>
      <c r="BC87" s="220">
        <v>76085469</v>
      </c>
      <c r="BD87" s="220">
        <v>19682262</v>
      </c>
      <c r="BE87" s="220">
        <v>1204186</v>
      </c>
      <c r="BF87" s="220">
        <v>11554217</v>
      </c>
      <c r="BG87" s="220">
        <v>35655713</v>
      </c>
      <c r="BH87" s="220" t="s">
        <v>188</v>
      </c>
    </row>
    <row r="88" spans="2:60">
      <c r="B88" s="148"/>
      <c r="C88" s="380">
        <v>17</v>
      </c>
      <c r="D88" s="86">
        <v>2005</v>
      </c>
      <c r="E88" s="220">
        <v>428520298</v>
      </c>
      <c r="F88" s="220">
        <v>79646796</v>
      </c>
      <c r="G88" s="220">
        <v>8050770</v>
      </c>
      <c r="H88" s="220">
        <v>405923</v>
      </c>
      <c r="I88" s="220">
        <v>107646</v>
      </c>
      <c r="J88" s="220">
        <v>442434</v>
      </c>
      <c r="K88" s="220">
        <v>7060609</v>
      </c>
      <c r="L88" s="220">
        <v>135273</v>
      </c>
      <c r="M88" s="220" t="s">
        <v>188</v>
      </c>
      <c r="N88" s="220">
        <v>1494812</v>
      </c>
      <c r="O88" s="220"/>
      <c r="P88" s="220"/>
      <c r="Q88" s="220">
        <v>2579609</v>
      </c>
      <c r="R88" s="220">
        <v>143978521</v>
      </c>
      <c r="S88" s="220">
        <v>149253</v>
      </c>
      <c r="T88" s="220">
        <v>5910100</v>
      </c>
      <c r="U88" s="220">
        <v>7575981</v>
      </c>
      <c r="V88" s="220">
        <v>2472774</v>
      </c>
      <c r="W88" s="220">
        <v>37640050</v>
      </c>
      <c r="X88" s="220">
        <v>14063</v>
      </c>
      <c r="Y88" s="220">
        <v>25614539</v>
      </c>
      <c r="Z88" s="220">
        <v>2083115</v>
      </c>
      <c r="AA88" s="220">
        <v>239864</v>
      </c>
      <c r="AB88" s="220">
        <v>15077246</v>
      </c>
      <c r="AC88" s="220">
        <v>8747549</v>
      </c>
      <c r="AD88" s="220">
        <v>17612888</v>
      </c>
      <c r="AE88" s="220">
        <v>61480483</v>
      </c>
      <c r="AF88" s="220">
        <v>422079437</v>
      </c>
      <c r="AG88" s="220">
        <v>3624651</v>
      </c>
      <c r="AH88" s="220">
        <v>58865073</v>
      </c>
      <c r="AI88" s="220">
        <v>85453195</v>
      </c>
      <c r="AJ88" s="220">
        <v>30829268</v>
      </c>
      <c r="AK88" s="220">
        <v>1689066</v>
      </c>
      <c r="AL88" s="220">
        <v>29559640</v>
      </c>
      <c r="AM88" s="220">
        <v>13709011</v>
      </c>
      <c r="AN88" s="220">
        <v>55662776</v>
      </c>
      <c r="AO88" s="220">
        <v>13594488</v>
      </c>
      <c r="AP88" s="220">
        <v>43707304</v>
      </c>
      <c r="AQ88" s="220">
        <v>2681363</v>
      </c>
      <c r="AR88" s="220">
        <v>82017823</v>
      </c>
      <c r="AS88" s="220">
        <v>685316</v>
      </c>
      <c r="AT88" s="220">
        <v>463</v>
      </c>
      <c r="AU88" s="220">
        <v>71213514</v>
      </c>
      <c r="AV88" s="220">
        <v>47356375</v>
      </c>
      <c r="AW88" s="220">
        <v>2998339</v>
      </c>
      <c r="AX88" s="220">
        <v>40754202</v>
      </c>
      <c r="AY88" s="220">
        <v>34216786</v>
      </c>
      <c r="AZ88" s="220">
        <v>82664254</v>
      </c>
      <c r="BA88" s="220">
        <v>2681363</v>
      </c>
      <c r="BB88" s="220" t="s">
        <v>188</v>
      </c>
      <c r="BC88" s="220">
        <v>81987111</v>
      </c>
      <c r="BD88" s="220">
        <v>8897447</v>
      </c>
      <c r="BE88" s="220">
        <v>1157509</v>
      </c>
      <c r="BF88" s="220">
        <v>10549539</v>
      </c>
      <c r="BG88" s="220">
        <v>37602535</v>
      </c>
      <c r="BH88" s="220">
        <v>463</v>
      </c>
    </row>
    <row r="89" spans="2:60">
      <c r="B89" s="148"/>
      <c r="C89" s="380">
        <v>18</v>
      </c>
      <c r="D89" s="86">
        <v>2006</v>
      </c>
      <c r="E89" s="220">
        <v>421362330</v>
      </c>
      <c r="F89" s="220">
        <v>78662545</v>
      </c>
      <c r="G89" s="220">
        <v>10692743</v>
      </c>
      <c r="H89" s="220">
        <v>296810</v>
      </c>
      <c r="I89" s="220">
        <v>181927</v>
      </c>
      <c r="J89" s="220">
        <v>145329</v>
      </c>
      <c r="K89" s="220">
        <v>7245311</v>
      </c>
      <c r="L89" s="220">
        <v>128973</v>
      </c>
      <c r="M89" s="220" t="s">
        <v>188</v>
      </c>
      <c r="N89" s="220">
        <v>1499403</v>
      </c>
      <c r="O89" s="220"/>
      <c r="P89" s="220"/>
      <c r="Q89" s="220">
        <v>2041770</v>
      </c>
      <c r="R89" s="220">
        <v>141953434</v>
      </c>
      <c r="S89" s="220">
        <v>156133</v>
      </c>
      <c r="T89" s="220">
        <v>5993025</v>
      </c>
      <c r="U89" s="220">
        <v>7111473</v>
      </c>
      <c r="V89" s="220">
        <v>2468053</v>
      </c>
      <c r="W89" s="220">
        <v>40442304</v>
      </c>
      <c r="X89" s="220">
        <v>13013</v>
      </c>
      <c r="Y89" s="220">
        <v>24146214</v>
      </c>
      <c r="Z89" s="220">
        <v>2111623</v>
      </c>
      <c r="AA89" s="220">
        <v>275540</v>
      </c>
      <c r="AB89" s="220">
        <v>15310345</v>
      </c>
      <c r="AC89" s="220">
        <v>6356396</v>
      </c>
      <c r="AD89" s="220">
        <v>16120524</v>
      </c>
      <c r="AE89" s="220">
        <v>58009442</v>
      </c>
      <c r="AF89" s="220">
        <v>416108301</v>
      </c>
      <c r="AG89" s="220">
        <v>3271807</v>
      </c>
      <c r="AH89" s="220">
        <v>55190919</v>
      </c>
      <c r="AI89" s="220">
        <v>82532406</v>
      </c>
      <c r="AJ89" s="220">
        <v>30232354</v>
      </c>
      <c r="AK89" s="220">
        <v>1650217</v>
      </c>
      <c r="AL89" s="220">
        <v>28047736</v>
      </c>
      <c r="AM89" s="220">
        <v>13655418</v>
      </c>
      <c r="AN89" s="220">
        <v>51581376</v>
      </c>
      <c r="AO89" s="220">
        <v>13477670</v>
      </c>
      <c r="AP89" s="220">
        <v>42711687</v>
      </c>
      <c r="AQ89" s="220">
        <v>8132789</v>
      </c>
      <c r="AR89" s="220">
        <v>84777349</v>
      </c>
      <c r="AS89" s="220">
        <v>846573</v>
      </c>
      <c r="AT89" s="220" t="s">
        <v>188</v>
      </c>
      <c r="AU89" s="220">
        <v>68697336</v>
      </c>
      <c r="AV89" s="220">
        <v>43999801</v>
      </c>
      <c r="AW89" s="220">
        <v>2750185</v>
      </c>
      <c r="AX89" s="220">
        <v>41518111</v>
      </c>
      <c r="AY89" s="220">
        <v>35449090</v>
      </c>
      <c r="AZ89" s="220">
        <v>75184071</v>
      </c>
      <c r="BA89" s="220">
        <v>8122377</v>
      </c>
      <c r="BB89" s="220" t="s">
        <v>188</v>
      </c>
      <c r="BC89" s="220">
        <v>84720337</v>
      </c>
      <c r="BD89" s="220">
        <v>5362297</v>
      </c>
      <c r="BE89" s="220">
        <v>953217</v>
      </c>
      <c r="BF89" s="220">
        <v>11282369</v>
      </c>
      <c r="BG89" s="220">
        <v>38069110</v>
      </c>
      <c r="BH89" s="220" t="s">
        <v>188</v>
      </c>
    </row>
    <row r="90" spans="2:60">
      <c r="B90" s="148"/>
      <c r="C90" s="380">
        <v>19</v>
      </c>
      <c r="D90" s="86">
        <v>2007</v>
      </c>
      <c r="E90" s="220">
        <v>409988379</v>
      </c>
      <c r="F90" s="220">
        <v>85405833</v>
      </c>
      <c r="G90" s="220">
        <v>5344883</v>
      </c>
      <c r="H90" s="220">
        <v>345100</v>
      </c>
      <c r="I90" s="220">
        <v>208068</v>
      </c>
      <c r="J90" s="220">
        <v>150023</v>
      </c>
      <c r="K90" s="220">
        <v>7117797</v>
      </c>
      <c r="L90" s="220">
        <v>133316</v>
      </c>
      <c r="M90" s="220" t="s">
        <v>188</v>
      </c>
      <c r="N90" s="220">
        <v>1427590</v>
      </c>
      <c r="O90" s="220"/>
      <c r="P90" s="220"/>
      <c r="Q90" s="220">
        <v>562650</v>
      </c>
      <c r="R90" s="220">
        <v>141721694</v>
      </c>
      <c r="S90" s="220">
        <v>152663</v>
      </c>
      <c r="T90" s="220">
        <v>5811544</v>
      </c>
      <c r="U90" s="220">
        <v>6554992</v>
      </c>
      <c r="V90" s="220">
        <v>2545476</v>
      </c>
      <c r="W90" s="220">
        <v>43345756</v>
      </c>
      <c r="X90" s="220">
        <v>10141</v>
      </c>
      <c r="Y90" s="220">
        <v>25948845</v>
      </c>
      <c r="Z90" s="220">
        <v>3639559</v>
      </c>
      <c r="AA90" s="220">
        <v>297053</v>
      </c>
      <c r="AB90" s="220">
        <v>10151086</v>
      </c>
      <c r="AC90" s="220">
        <v>5140499</v>
      </c>
      <c r="AD90" s="220">
        <v>17460388</v>
      </c>
      <c r="AE90" s="220">
        <v>46513423</v>
      </c>
      <c r="AF90" s="220">
        <v>405237815</v>
      </c>
      <c r="AG90" s="220">
        <v>3154706</v>
      </c>
      <c r="AH90" s="220">
        <v>50111654</v>
      </c>
      <c r="AI90" s="220">
        <v>84688905</v>
      </c>
      <c r="AJ90" s="220">
        <v>32694328</v>
      </c>
      <c r="AK90" s="220">
        <v>1616708</v>
      </c>
      <c r="AL90" s="220">
        <v>24117245</v>
      </c>
      <c r="AM90" s="220">
        <v>12566592</v>
      </c>
      <c r="AN90" s="220">
        <v>48751749</v>
      </c>
      <c r="AO90" s="220">
        <v>12574361</v>
      </c>
      <c r="AP90" s="220">
        <v>40189969</v>
      </c>
      <c r="AQ90" s="220">
        <v>11245302</v>
      </c>
      <c r="AR90" s="220">
        <v>82864153</v>
      </c>
      <c r="AS90" s="220">
        <v>662143</v>
      </c>
      <c r="AT90" s="220" t="s">
        <v>188</v>
      </c>
      <c r="AU90" s="220">
        <v>67507607</v>
      </c>
      <c r="AV90" s="220">
        <v>43847554</v>
      </c>
      <c r="AW90" s="220">
        <v>2729971</v>
      </c>
      <c r="AX90" s="220">
        <v>44045285</v>
      </c>
      <c r="AY90" s="220">
        <v>33022587</v>
      </c>
      <c r="AZ90" s="220">
        <v>63970309</v>
      </c>
      <c r="BA90" s="220">
        <v>11245302</v>
      </c>
      <c r="BB90" s="220" t="s">
        <v>188</v>
      </c>
      <c r="BC90" s="220">
        <v>82817464</v>
      </c>
      <c r="BD90" s="220">
        <v>5102739</v>
      </c>
      <c r="BE90" s="220">
        <v>1455372</v>
      </c>
      <c r="BF90" s="220">
        <v>10451559</v>
      </c>
      <c r="BG90" s="220">
        <v>39042066</v>
      </c>
      <c r="BH90" s="220" t="s">
        <v>188</v>
      </c>
    </row>
    <row r="91" spans="2:60">
      <c r="B91" s="148"/>
      <c r="C91" s="380">
        <v>20</v>
      </c>
      <c r="D91" s="86">
        <v>2008</v>
      </c>
      <c r="E91" s="220">
        <v>414509190</v>
      </c>
      <c r="F91" s="220">
        <v>86469919</v>
      </c>
      <c r="G91" s="220">
        <v>5108529</v>
      </c>
      <c r="H91" s="220">
        <v>364704</v>
      </c>
      <c r="I91" s="220">
        <v>79429</v>
      </c>
      <c r="J91" s="220">
        <v>32999</v>
      </c>
      <c r="K91" s="220">
        <v>6572258</v>
      </c>
      <c r="L91" s="220">
        <v>125543</v>
      </c>
      <c r="M91" s="220" t="s">
        <v>188</v>
      </c>
      <c r="N91" s="220">
        <v>1295603</v>
      </c>
      <c r="O91" s="220"/>
      <c r="P91" s="220"/>
      <c r="Q91" s="220">
        <v>965119</v>
      </c>
      <c r="R91" s="220">
        <v>147357111</v>
      </c>
      <c r="S91" s="220">
        <v>137366</v>
      </c>
      <c r="T91" s="220">
        <v>6125855</v>
      </c>
      <c r="U91" s="220">
        <v>6498798</v>
      </c>
      <c r="V91" s="220">
        <v>2469457</v>
      </c>
      <c r="W91" s="220">
        <v>51107292</v>
      </c>
      <c r="X91" s="220">
        <v>10158</v>
      </c>
      <c r="Y91" s="220">
        <v>23178374</v>
      </c>
      <c r="Z91" s="220">
        <v>2603918</v>
      </c>
      <c r="AA91" s="220">
        <v>360194</v>
      </c>
      <c r="AB91" s="220">
        <v>5843004</v>
      </c>
      <c r="AC91" s="220">
        <v>4694669</v>
      </c>
      <c r="AD91" s="220">
        <v>16800896</v>
      </c>
      <c r="AE91" s="220">
        <v>46307995</v>
      </c>
      <c r="AF91" s="220">
        <v>402415185</v>
      </c>
      <c r="AG91" s="220">
        <v>3123690</v>
      </c>
      <c r="AH91" s="220">
        <v>61734456</v>
      </c>
      <c r="AI91" s="220">
        <v>88903797</v>
      </c>
      <c r="AJ91" s="220">
        <v>31895544</v>
      </c>
      <c r="AK91" s="220">
        <v>1553149</v>
      </c>
      <c r="AL91" s="220">
        <v>26114394</v>
      </c>
      <c r="AM91" s="220">
        <v>12759908</v>
      </c>
      <c r="AN91" s="220">
        <v>45177090</v>
      </c>
      <c r="AO91" s="220">
        <v>12444416</v>
      </c>
      <c r="AP91" s="220">
        <v>35525454</v>
      </c>
      <c r="AQ91" s="220">
        <v>3658755</v>
      </c>
      <c r="AR91" s="220">
        <v>78439603</v>
      </c>
      <c r="AS91" s="220">
        <v>1084929</v>
      </c>
      <c r="AT91" s="220" t="s">
        <v>188</v>
      </c>
      <c r="AU91" s="220">
        <v>64121318</v>
      </c>
      <c r="AV91" s="220">
        <v>42444103</v>
      </c>
      <c r="AW91" s="220">
        <v>3064437</v>
      </c>
      <c r="AX91" s="220">
        <v>46765335</v>
      </c>
      <c r="AY91" s="220">
        <v>38845261</v>
      </c>
      <c r="AZ91" s="220">
        <v>62360440</v>
      </c>
      <c r="BA91" s="220">
        <v>3657616</v>
      </c>
      <c r="BB91" s="220" t="s">
        <v>188</v>
      </c>
      <c r="BC91" s="220">
        <v>78405122</v>
      </c>
      <c r="BD91" s="220">
        <v>9194920</v>
      </c>
      <c r="BE91" s="220">
        <v>1634794</v>
      </c>
      <c r="BF91" s="220">
        <v>9687939</v>
      </c>
      <c r="BG91" s="220">
        <v>42233900</v>
      </c>
      <c r="BH91" s="220" t="s">
        <v>188</v>
      </c>
    </row>
    <row r="92" spans="2:60">
      <c r="B92" s="378"/>
      <c r="C92" s="380">
        <v>21</v>
      </c>
      <c r="D92" s="86">
        <v>2009</v>
      </c>
      <c r="E92" s="220">
        <v>445217849</v>
      </c>
      <c r="F92" s="220">
        <v>82500404</v>
      </c>
      <c r="G92" s="220">
        <v>4866831</v>
      </c>
      <c r="H92" s="220">
        <v>322330</v>
      </c>
      <c r="I92" s="220">
        <v>72265</v>
      </c>
      <c r="J92" s="220">
        <v>32426</v>
      </c>
      <c r="K92" s="220">
        <v>6650891</v>
      </c>
      <c r="L92" s="220">
        <v>139009</v>
      </c>
      <c r="M92" s="220" t="s">
        <v>188</v>
      </c>
      <c r="N92" s="220">
        <v>887898</v>
      </c>
      <c r="O92" s="220"/>
      <c r="P92" s="220"/>
      <c r="Q92" s="220">
        <v>1119663</v>
      </c>
      <c r="R92" s="220">
        <v>150272087</v>
      </c>
      <c r="S92" s="220">
        <v>136046</v>
      </c>
      <c r="T92" s="220">
        <v>6789787</v>
      </c>
      <c r="U92" s="220">
        <v>6628528</v>
      </c>
      <c r="V92" s="220">
        <v>2429254</v>
      </c>
      <c r="W92" s="220">
        <v>64010941</v>
      </c>
      <c r="X92" s="220">
        <v>9928</v>
      </c>
      <c r="Y92" s="220">
        <v>27832112</v>
      </c>
      <c r="Z92" s="220">
        <v>2114056</v>
      </c>
      <c r="AA92" s="220">
        <v>327229</v>
      </c>
      <c r="AB92" s="220">
        <v>6663455</v>
      </c>
      <c r="AC92" s="220">
        <v>11966960</v>
      </c>
      <c r="AD92" s="220">
        <v>14715810</v>
      </c>
      <c r="AE92" s="220">
        <v>54729939</v>
      </c>
      <c r="AF92" s="220">
        <v>438013478</v>
      </c>
      <c r="AG92" s="220">
        <v>2867812</v>
      </c>
      <c r="AH92" s="220">
        <v>68698189</v>
      </c>
      <c r="AI92" s="220">
        <v>94423634</v>
      </c>
      <c r="AJ92" s="220">
        <v>41629914</v>
      </c>
      <c r="AK92" s="220">
        <v>2594510</v>
      </c>
      <c r="AL92" s="220">
        <v>27786453</v>
      </c>
      <c r="AM92" s="220">
        <v>16217526</v>
      </c>
      <c r="AN92" s="220">
        <v>47781939</v>
      </c>
      <c r="AO92" s="220">
        <v>13204369</v>
      </c>
      <c r="AP92" s="220">
        <v>43223082</v>
      </c>
      <c r="AQ92" s="220">
        <v>2244854</v>
      </c>
      <c r="AR92" s="220">
        <v>76601829</v>
      </c>
      <c r="AS92" s="220">
        <v>739367</v>
      </c>
      <c r="AT92" s="220" t="s">
        <v>188</v>
      </c>
      <c r="AU92" s="220">
        <v>64109159</v>
      </c>
      <c r="AV92" s="220">
        <v>46800511</v>
      </c>
      <c r="AW92" s="220">
        <v>3186710</v>
      </c>
      <c r="AX92" s="220">
        <v>49533904</v>
      </c>
      <c r="AY92" s="220">
        <v>47559186</v>
      </c>
      <c r="AZ92" s="220">
        <v>81581304</v>
      </c>
      <c r="BA92" s="220">
        <v>2244854</v>
      </c>
      <c r="BB92" s="220" t="s">
        <v>188</v>
      </c>
      <c r="BC92" s="220">
        <v>76570724</v>
      </c>
      <c r="BD92" s="220">
        <v>13692392</v>
      </c>
      <c r="BE92" s="220">
        <v>1695777</v>
      </c>
      <c r="BF92" s="220">
        <v>8427207</v>
      </c>
      <c r="BG92" s="220">
        <v>42611750</v>
      </c>
      <c r="BH92" s="220" t="s">
        <v>188</v>
      </c>
    </row>
    <row r="93" spans="2:60">
      <c r="B93" s="378"/>
      <c r="C93" s="380">
        <v>22</v>
      </c>
      <c r="D93" s="86">
        <v>2010</v>
      </c>
      <c r="E93" s="220">
        <v>463779258</v>
      </c>
      <c r="F93" s="220">
        <v>82656684</v>
      </c>
      <c r="G93" s="220">
        <v>4812735</v>
      </c>
      <c r="H93" s="220">
        <v>322090</v>
      </c>
      <c r="I93" s="220">
        <v>89135</v>
      </c>
      <c r="J93" s="220">
        <v>31674</v>
      </c>
      <c r="K93" s="220">
        <v>6639467</v>
      </c>
      <c r="L93" s="220">
        <v>116125</v>
      </c>
      <c r="M93" s="220" t="s">
        <v>412</v>
      </c>
      <c r="N93" s="220">
        <v>695618</v>
      </c>
      <c r="O93" s="220"/>
      <c r="P93" s="220"/>
      <c r="Q93" s="220">
        <v>1225916</v>
      </c>
      <c r="R93" s="220">
        <v>158326830</v>
      </c>
      <c r="S93" s="220">
        <v>128628</v>
      </c>
      <c r="T93" s="220">
        <v>7307957</v>
      </c>
      <c r="U93" s="220">
        <v>6605008</v>
      </c>
      <c r="V93" s="220">
        <v>2399745</v>
      </c>
      <c r="W93" s="220">
        <v>72193506</v>
      </c>
      <c r="X93" s="220">
        <v>9940</v>
      </c>
      <c r="Y93" s="220">
        <v>30005650</v>
      </c>
      <c r="Z93" s="220">
        <v>1703699</v>
      </c>
      <c r="AA93" s="220">
        <v>1421808</v>
      </c>
      <c r="AB93" s="220">
        <v>5386463</v>
      </c>
      <c r="AC93" s="220">
        <v>7049813</v>
      </c>
      <c r="AD93" s="220">
        <v>14232979</v>
      </c>
      <c r="AE93" s="220">
        <v>60417788</v>
      </c>
      <c r="AF93" s="220">
        <v>454605227</v>
      </c>
      <c r="AG93" s="220">
        <v>2773749</v>
      </c>
      <c r="AH93" s="220">
        <v>73334098</v>
      </c>
      <c r="AI93" s="220">
        <v>107451811</v>
      </c>
      <c r="AJ93" s="220">
        <v>45463985</v>
      </c>
      <c r="AK93" s="220">
        <v>2802196</v>
      </c>
      <c r="AL93" s="220">
        <v>26570489</v>
      </c>
      <c r="AM93" s="220">
        <v>13744726</v>
      </c>
      <c r="AN93" s="220">
        <v>44236818</v>
      </c>
      <c r="AO93" s="220">
        <v>13033699</v>
      </c>
      <c r="AP93" s="220">
        <v>45637226</v>
      </c>
      <c r="AQ93" s="220">
        <v>2327275</v>
      </c>
      <c r="AR93" s="220">
        <v>76766980</v>
      </c>
      <c r="AS93" s="220">
        <v>462175</v>
      </c>
      <c r="AT93" s="220" t="s">
        <v>412</v>
      </c>
      <c r="AU93" s="220">
        <v>63955216</v>
      </c>
      <c r="AV93" s="220">
        <v>48088515</v>
      </c>
      <c r="AW93" s="220">
        <v>3177405</v>
      </c>
      <c r="AX93" s="220">
        <v>59818384</v>
      </c>
      <c r="AY93" s="220">
        <v>37579788</v>
      </c>
      <c r="AZ93" s="220">
        <v>91289511</v>
      </c>
      <c r="BA93" s="220">
        <v>2327275</v>
      </c>
      <c r="BB93" s="220" t="s">
        <v>412</v>
      </c>
      <c r="BC93" s="220">
        <v>76731577</v>
      </c>
      <c r="BD93" s="220">
        <v>16935730</v>
      </c>
      <c r="BE93" s="220">
        <v>2116817</v>
      </c>
      <c r="BF93" s="220">
        <v>8253522</v>
      </c>
      <c r="BG93" s="220">
        <v>44331487</v>
      </c>
      <c r="BH93" s="220" t="s">
        <v>412</v>
      </c>
    </row>
    <row r="94" spans="2:60">
      <c r="B94" s="378"/>
      <c r="C94" s="380">
        <v>23</v>
      </c>
      <c r="D94" s="86">
        <v>2011</v>
      </c>
      <c r="E94" s="220">
        <v>440614494</v>
      </c>
      <c r="F94" s="220">
        <v>82797603</v>
      </c>
      <c r="G94" s="220">
        <v>4493202</v>
      </c>
      <c r="H94" s="220">
        <v>276596</v>
      </c>
      <c r="I94" s="220">
        <v>96427</v>
      </c>
      <c r="J94" s="220">
        <v>22435</v>
      </c>
      <c r="K94" s="220">
        <v>6570210</v>
      </c>
      <c r="L94" s="220">
        <v>112464</v>
      </c>
      <c r="M94" s="220" t="s">
        <v>188</v>
      </c>
      <c r="N94" s="220">
        <v>607869</v>
      </c>
      <c r="O94" s="220"/>
      <c r="P94" s="220"/>
      <c r="Q94" s="220">
        <v>1148692</v>
      </c>
      <c r="R94" s="220">
        <v>159184961</v>
      </c>
      <c r="S94" s="220">
        <v>124580</v>
      </c>
      <c r="T94" s="220">
        <v>5466486</v>
      </c>
      <c r="U94" s="220">
        <v>6404321</v>
      </c>
      <c r="V94" s="220">
        <v>2657320</v>
      </c>
      <c r="W94" s="220">
        <v>49263319</v>
      </c>
      <c r="X94" s="220">
        <v>9026</v>
      </c>
      <c r="Y94" s="220">
        <v>30724001</v>
      </c>
      <c r="Z94" s="220">
        <v>2047752</v>
      </c>
      <c r="AA94" s="220">
        <v>415278</v>
      </c>
      <c r="AB94" s="220">
        <v>11523152</v>
      </c>
      <c r="AC94" s="220">
        <v>8994023</v>
      </c>
      <c r="AD94" s="220">
        <v>16536496</v>
      </c>
      <c r="AE94" s="220">
        <v>51138281</v>
      </c>
      <c r="AF94" s="220">
        <v>434436592</v>
      </c>
      <c r="AG94" s="220">
        <v>3565631</v>
      </c>
      <c r="AH94" s="220">
        <v>63317040</v>
      </c>
      <c r="AI94" s="220">
        <v>110827046</v>
      </c>
      <c r="AJ94" s="220">
        <v>37494378</v>
      </c>
      <c r="AK94" s="220">
        <v>3031825</v>
      </c>
      <c r="AL94" s="220">
        <v>24229979</v>
      </c>
      <c r="AM94" s="220">
        <v>13850038</v>
      </c>
      <c r="AN94" s="220">
        <v>42601291</v>
      </c>
      <c r="AO94" s="220">
        <v>13138374</v>
      </c>
      <c r="AP94" s="220">
        <v>42377151</v>
      </c>
      <c r="AQ94" s="220">
        <v>1945229</v>
      </c>
      <c r="AR94" s="220">
        <v>77621767</v>
      </c>
      <c r="AS94" s="220">
        <v>436843</v>
      </c>
      <c r="AT94" s="220" t="s">
        <v>188</v>
      </c>
      <c r="AU94" s="220">
        <v>63409260</v>
      </c>
      <c r="AV94" s="220">
        <v>50935690</v>
      </c>
      <c r="AW94" s="220">
        <v>3168067</v>
      </c>
      <c r="AX94" s="220">
        <v>62662860</v>
      </c>
      <c r="AY94" s="220">
        <v>39248457</v>
      </c>
      <c r="AZ94" s="220">
        <v>61616753</v>
      </c>
      <c r="BA94" s="220">
        <v>1945229</v>
      </c>
      <c r="BB94" s="301" t="s">
        <v>188</v>
      </c>
      <c r="BC94" s="220">
        <v>77572994</v>
      </c>
      <c r="BD94" s="220">
        <v>15917283</v>
      </c>
      <c r="BE94" s="220">
        <v>1859381</v>
      </c>
      <c r="BF94" s="220">
        <v>10429410</v>
      </c>
      <c r="BG94" s="220">
        <v>45671208</v>
      </c>
      <c r="BH94" s="220" t="s">
        <v>188</v>
      </c>
    </row>
    <row r="95" spans="2:60">
      <c r="B95" s="378"/>
      <c r="C95" s="380">
        <v>24</v>
      </c>
      <c r="D95" s="86">
        <v>2012</v>
      </c>
      <c r="E95" s="220">
        <v>423104020</v>
      </c>
      <c r="F95" s="220">
        <v>82566541</v>
      </c>
      <c r="G95" s="220">
        <v>4204448</v>
      </c>
      <c r="H95" s="220">
        <v>219293</v>
      </c>
      <c r="I95" s="220">
        <v>110436</v>
      </c>
      <c r="J95" s="220">
        <v>21061</v>
      </c>
      <c r="K95" s="220">
        <v>6547899</v>
      </c>
      <c r="L95" s="220">
        <v>109501</v>
      </c>
      <c r="M95" s="220" t="s">
        <v>188</v>
      </c>
      <c r="N95" s="220">
        <v>736925</v>
      </c>
      <c r="O95" s="220"/>
      <c r="P95" s="220"/>
      <c r="Q95" s="220">
        <v>257957</v>
      </c>
      <c r="R95" s="220">
        <v>158620469</v>
      </c>
      <c r="S95" s="220">
        <v>120749</v>
      </c>
      <c r="T95" s="220">
        <v>5565160</v>
      </c>
      <c r="U95" s="220">
        <v>6329181</v>
      </c>
      <c r="V95" s="220">
        <v>2584187</v>
      </c>
      <c r="W95" s="220">
        <v>43918712</v>
      </c>
      <c r="X95" s="220">
        <v>9049</v>
      </c>
      <c r="Y95" s="220">
        <v>27467045</v>
      </c>
      <c r="Z95" s="220">
        <v>1463691</v>
      </c>
      <c r="AA95" s="220">
        <v>716500</v>
      </c>
      <c r="AB95" s="220">
        <v>5097971</v>
      </c>
      <c r="AC95" s="220">
        <v>6045859</v>
      </c>
      <c r="AD95" s="220">
        <v>16621075</v>
      </c>
      <c r="AE95" s="220">
        <v>53770311</v>
      </c>
      <c r="AF95" s="220">
        <v>416220761</v>
      </c>
      <c r="AG95" s="220">
        <v>3128402</v>
      </c>
      <c r="AH95" s="220">
        <v>55467689</v>
      </c>
      <c r="AI95" s="220">
        <v>111794332</v>
      </c>
      <c r="AJ95" s="220">
        <v>36268080</v>
      </c>
      <c r="AK95" s="220">
        <v>1858889</v>
      </c>
      <c r="AL95" s="220">
        <v>22734089</v>
      </c>
      <c r="AM95" s="220">
        <v>12762464</v>
      </c>
      <c r="AN95" s="220">
        <v>40536937</v>
      </c>
      <c r="AO95" s="220">
        <v>15781875</v>
      </c>
      <c r="AP95" s="220">
        <v>38278719</v>
      </c>
      <c r="AQ95" s="220">
        <v>2513360</v>
      </c>
      <c r="AR95" s="220">
        <v>74731110</v>
      </c>
      <c r="AS95" s="220">
        <v>364815</v>
      </c>
      <c r="AT95" s="220" t="s">
        <v>188</v>
      </c>
      <c r="AU95" s="220">
        <v>62788475</v>
      </c>
      <c r="AV95" s="220">
        <v>48750900</v>
      </c>
      <c r="AW95" s="220">
        <v>3202536</v>
      </c>
      <c r="AX95" s="220">
        <v>64834708</v>
      </c>
      <c r="AY95" s="220">
        <v>36930280</v>
      </c>
      <c r="AZ95" s="220">
        <v>55735162</v>
      </c>
      <c r="BA95" s="220">
        <v>2511819</v>
      </c>
      <c r="BB95" s="301" t="s">
        <v>188</v>
      </c>
      <c r="BC95" s="220">
        <v>74692647</v>
      </c>
      <c r="BD95" s="220">
        <v>10248427</v>
      </c>
      <c r="BE95" s="220">
        <v>1421596</v>
      </c>
      <c r="BF95" s="220">
        <v>9110459</v>
      </c>
      <c r="BG95" s="220">
        <v>45993752</v>
      </c>
      <c r="BH95" s="220" t="s">
        <v>188</v>
      </c>
    </row>
    <row r="96" spans="2:60">
      <c r="B96" s="378"/>
      <c r="C96" s="380">
        <v>25</v>
      </c>
      <c r="D96" s="86">
        <v>2013</v>
      </c>
      <c r="E96" s="220">
        <v>433924473</v>
      </c>
      <c r="F96" s="220">
        <v>82909754</v>
      </c>
      <c r="G96" s="220">
        <v>4028916</v>
      </c>
      <c r="H96" s="220">
        <v>224081</v>
      </c>
      <c r="I96" s="220">
        <v>212770</v>
      </c>
      <c r="J96" s="220">
        <v>282380</v>
      </c>
      <c r="K96" s="220">
        <v>6492095</v>
      </c>
      <c r="L96" s="220">
        <v>110396</v>
      </c>
      <c r="M96" s="220" t="s">
        <v>188</v>
      </c>
      <c r="N96" s="220">
        <v>644617</v>
      </c>
      <c r="O96" s="220"/>
      <c r="P96" s="220"/>
      <c r="Q96" s="220">
        <v>252893</v>
      </c>
      <c r="R96" s="220">
        <v>159051699</v>
      </c>
      <c r="S96" s="220">
        <v>114571</v>
      </c>
      <c r="T96" s="220">
        <v>5556941</v>
      </c>
      <c r="U96" s="220">
        <v>6513838</v>
      </c>
      <c r="V96" s="220">
        <v>2789239</v>
      </c>
      <c r="W96" s="220">
        <v>54463509</v>
      </c>
      <c r="X96" s="220">
        <v>9314</v>
      </c>
      <c r="Y96" s="220">
        <v>27650722</v>
      </c>
      <c r="Z96" s="220">
        <v>1439232</v>
      </c>
      <c r="AA96" s="220">
        <v>603518</v>
      </c>
      <c r="AB96" s="220">
        <v>4200654</v>
      </c>
      <c r="AC96" s="220">
        <v>6723259</v>
      </c>
      <c r="AD96" s="220">
        <v>15323679</v>
      </c>
      <c r="AE96" s="220">
        <v>54326396</v>
      </c>
      <c r="AF96" s="220">
        <v>426252721</v>
      </c>
      <c r="AG96" s="220">
        <v>2987883</v>
      </c>
      <c r="AH96" s="220">
        <v>54769375</v>
      </c>
      <c r="AI96" s="220">
        <v>115327850</v>
      </c>
      <c r="AJ96" s="220">
        <v>36422703</v>
      </c>
      <c r="AK96" s="220">
        <v>1694962</v>
      </c>
      <c r="AL96" s="220">
        <v>24508053</v>
      </c>
      <c r="AM96" s="220">
        <v>11633069</v>
      </c>
      <c r="AN96" s="220">
        <v>45063595</v>
      </c>
      <c r="AO96" s="220">
        <v>15962973</v>
      </c>
      <c r="AP96" s="220">
        <v>38937250</v>
      </c>
      <c r="AQ96" s="220">
        <v>5505688</v>
      </c>
      <c r="AR96" s="220">
        <v>72965478</v>
      </c>
      <c r="AS96" s="220">
        <v>473842</v>
      </c>
      <c r="AT96" s="220" t="s">
        <v>188</v>
      </c>
      <c r="AU96" s="220">
        <v>60848888</v>
      </c>
      <c r="AV96" s="220">
        <v>49049190</v>
      </c>
      <c r="AW96" s="220">
        <v>3154476</v>
      </c>
      <c r="AX96" s="220">
        <v>66204572</v>
      </c>
      <c r="AY96" s="220">
        <v>45051935</v>
      </c>
      <c r="AZ96" s="220">
        <v>60827268</v>
      </c>
      <c r="BA96" s="220">
        <v>5505688</v>
      </c>
      <c r="BB96" s="301" t="s">
        <v>188</v>
      </c>
      <c r="BC96" s="220">
        <v>72930820</v>
      </c>
      <c r="BD96" s="220">
        <v>10056036</v>
      </c>
      <c r="BE96" s="220">
        <v>1780662</v>
      </c>
      <c r="BF96" s="220">
        <v>9035964</v>
      </c>
      <c r="BG96" s="220">
        <v>41807222</v>
      </c>
      <c r="BH96" s="220" t="s">
        <v>188</v>
      </c>
    </row>
    <row r="97" spans="2:62">
      <c r="B97" s="378"/>
      <c r="C97" s="380">
        <v>26</v>
      </c>
      <c r="D97" s="86">
        <v>2014</v>
      </c>
      <c r="E97" s="220">
        <v>446921837</v>
      </c>
      <c r="F97" s="220">
        <v>84629800</v>
      </c>
      <c r="G97" s="220">
        <v>3876034</v>
      </c>
      <c r="H97" s="220">
        <v>220312</v>
      </c>
      <c r="I97" s="220">
        <v>420017</v>
      </c>
      <c r="J97" s="220">
        <v>228922</v>
      </c>
      <c r="K97" s="220">
        <v>7864495</v>
      </c>
      <c r="L97" s="220">
        <v>105501</v>
      </c>
      <c r="M97" s="220" t="s">
        <v>188</v>
      </c>
      <c r="N97" s="220">
        <v>283995</v>
      </c>
      <c r="O97" s="220"/>
      <c r="P97" s="220"/>
      <c r="Q97" s="220">
        <v>239412</v>
      </c>
      <c r="R97" s="220">
        <v>156482845</v>
      </c>
      <c r="S97" s="220">
        <v>101019</v>
      </c>
      <c r="T97" s="220">
        <v>5471168</v>
      </c>
      <c r="U97" s="220">
        <v>6444553</v>
      </c>
      <c r="V97" s="220">
        <v>2563653</v>
      </c>
      <c r="W97" s="220">
        <v>54539107</v>
      </c>
      <c r="X97" s="220">
        <v>9350</v>
      </c>
      <c r="Y97" s="220">
        <v>31751193</v>
      </c>
      <c r="Z97" s="220">
        <v>1934542</v>
      </c>
      <c r="AA97" s="220">
        <v>1590768</v>
      </c>
      <c r="AB97" s="220">
        <v>7773684</v>
      </c>
      <c r="AC97" s="220">
        <v>7528376</v>
      </c>
      <c r="AD97" s="220">
        <v>14616202</v>
      </c>
      <c r="AE97" s="220">
        <v>58246889</v>
      </c>
      <c r="AF97" s="220">
        <v>437426985</v>
      </c>
      <c r="AG97" s="220">
        <v>2937464</v>
      </c>
      <c r="AH97" s="220">
        <v>54202373</v>
      </c>
      <c r="AI97" s="220">
        <v>119479871</v>
      </c>
      <c r="AJ97" s="220">
        <v>37734373</v>
      </c>
      <c r="AK97" s="220">
        <v>1536209</v>
      </c>
      <c r="AL97" s="220">
        <v>25256401</v>
      </c>
      <c r="AM97" s="220">
        <v>12595753</v>
      </c>
      <c r="AN97" s="220">
        <v>42390009</v>
      </c>
      <c r="AO97" s="220">
        <v>16952541</v>
      </c>
      <c r="AP97" s="220">
        <v>41802913</v>
      </c>
      <c r="AQ97" s="220">
        <v>9636374</v>
      </c>
      <c r="AR97" s="220">
        <v>72431964</v>
      </c>
      <c r="AS97" s="220">
        <v>470740</v>
      </c>
      <c r="AT97" s="220" t="s">
        <v>188</v>
      </c>
      <c r="AU97" s="220">
        <v>60258057</v>
      </c>
      <c r="AV97" s="220">
        <v>50929027</v>
      </c>
      <c r="AW97" s="220">
        <v>3194773</v>
      </c>
      <c r="AX97" s="220">
        <v>70919416</v>
      </c>
      <c r="AY97" s="220">
        <v>44025582</v>
      </c>
      <c r="AZ97" s="220">
        <v>65627517</v>
      </c>
      <c r="BA97" s="220">
        <v>9636374</v>
      </c>
      <c r="BB97" s="301" t="s">
        <v>188</v>
      </c>
      <c r="BC97" s="220">
        <v>72342727</v>
      </c>
      <c r="BD97" s="220">
        <v>8144909</v>
      </c>
      <c r="BE97" s="220">
        <v>1100245</v>
      </c>
      <c r="BF97" s="220">
        <v>7639621</v>
      </c>
      <c r="BG97" s="220">
        <v>43608737</v>
      </c>
      <c r="BH97" s="220" t="s">
        <v>188</v>
      </c>
    </row>
    <row r="98" spans="2:62">
      <c r="B98" s="378"/>
      <c r="C98" s="380">
        <v>27</v>
      </c>
      <c r="D98" s="86">
        <v>2015</v>
      </c>
      <c r="E98" s="220">
        <v>456029532</v>
      </c>
      <c r="F98" s="220">
        <v>83755378</v>
      </c>
      <c r="G98" s="220">
        <v>4115037</v>
      </c>
      <c r="H98" s="220">
        <v>200067</v>
      </c>
      <c r="I98" s="220">
        <v>308954</v>
      </c>
      <c r="J98" s="220">
        <v>290326</v>
      </c>
      <c r="K98" s="220">
        <v>13166930</v>
      </c>
      <c r="L98" s="220">
        <v>102023</v>
      </c>
      <c r="M98" s="220" t="s">
        <v>188</v>
      </c>
      <c r="N98" s="220">
        <v>421840</v>
      </c>
      <c r="O98" s="220"/>
      <c r="P98" s="220"/>
      <c r="Q98" s="220">
        <v>250242</v>
      </c>
      <c r="R98" s="220">
        <v>154958906</v>
      </c>
      <c r="S98" s="220">
        <v>108647</v>
      </c>
      <c r="T98" s="220">
        <v>5360951</v>
      </c>
      <c r="U98" s="220">
        <v>7161284</v>
      </c>
      <c r="V98" s="220">
        <v>2695330</v>
      </c>
      <c r="W98" s="220">
        <v>53824416</v>
      </c>
      <c r="X98" s="220">
        <v>9502</v>
      </c>
      <c r="Y98" s="220">
        <v>31465538</v>
      </c>
      <c r="Z98" s="220">
        <v>1813792</v>
      </c>
      <c r="AA98" s="220">
        <v>3603478</v>
      </c>
      <c r="AB98" s="220">
        <v>5310408</v>
      </c>
      <c r="AC98" s="220">
        <v>9374352</v>
      </c>
      <c r="AD98" s="220">
        <v>15457157</v>
      </c>
      <c r="AE98" s="220">
        <v>62274974</v>
      </c>
      <c r="AF98" s="220">
        <v>448241684</v>
      </c>
      <c r="AG98" s="220">
        <v>2958193</v>
      </c>
      <c r="AH98" s="220">
        <v>61429960</v>
      </c>
      <c r="AI98" s="220">
        <v>123237662</v>
      </c>
      <c r="AJ98" s="220">
        <v>37586033</v>
      </c>
      <c r="AK98" s="220">
        <v>1321468</v>
      </c>
      <c r="AL98" s="220">
        <v>25823623</v>
      </c>
      <c r="AM98" s="220">
        <v>16149104</v>
      </c>
      <c r="AN98" s="220">
        <v>41884850</v>
      </c>
      <c r="AO98" s="220">
        <v>14183987</v>
      </c>
      <c r="AP98" s="220">
        <v>47195164</v>
      </c>
      <c r="AQ98" s="220">
        <v>5680658</v>
      </c>
      <c r="AR98" s="220">
        <v>70334264</v>
      </c>
      <c r="AS98" s="220">
        <v>456718</v>
      </c>
      <c r="AT98" s="220" t="s">
        <v>188</v>
      </c>
      <c r="AU98" s="220">
        <v>60297157</v>
      </c>
      <c r="AV98" s="220">
        <v>52767024</v>
      </c>
      <c r="AW98" s="220">
        <v>3454935</v>
      </c>
      <c r="AX98" s="220">
        <v>73547751</v>
      </c>
      <c r="AY98" s="220">
        <v>47557187</v>
      </c>
      <c r="AZ98" s="220">
        <v>69836515</v>
      </c>
      <c r="BA98" s="220">
        <v>5680310</v>
      </c>
      <c r="BB98" s="301" t="s">
        <v>412</v>
      </c>
      <c r="BC98" s="220">
        <v>70257186</v>
      </c>
      <c r="BD98" s="220">
        <v>11747268</v>
      </c>
      <c r="BE98" s="220">
        <v>7506689</v>
      </c>
      <c r="BF98" s="220">
        <v>7674741</v>
      </c>
      <c r="BG98" s="220">
        <v>44670921</v>
      </c>
      <c r="BH98" s="220" t="s">
        <v>188</v>
      </c>
    </row>
    <row r="99" spans="2:62">
      <c r="B99" s="378"/>
      <c r="C99" s="380">
        <v>28</v>
      </c>
      <c r="D99" s="86">
        <v>2016</v>
      </c>
      <c r="E99" s="220">
        <v>433897929</v>
      </c>
      <c r="F99" s="220">
        <v>84438937</v>
      </c>
      <c r="G99" s="220">
        <v>4092874</v>
      </c>
      <c r="H99" s="220">
        <v>128556</v>
      </c>
      <c r="I99" s="220">
        <v>198682</v>
      </c>
      <c r="J99" s="220">
        <v>129889</v>
      </c>
      <c r="K99" s="220">
        <v>11793612</v>
      </c>
      <c r="L99" s="220">
        <v>90785</v>
      </c>
      <c r="M99" s="220" t="s">
        <v>188</v>
      </c>
      <c r="N99" s="220">
        <v>446149</v>
      </c>
      <c r="O99" s="220"/>
      <c r="P99" s="220"/>
      <c r="Q99" s="220">
        <v>268711</v>
      </c>
      <c r="R99" s="220">
        <v>150892273</v>
      </c>
      <c r="S99" s="220">
        <v>103151</v>
      </c>
      <c r="T99" s="220">
        <v>5076337</v>
      </c>
      <c r="U99" s="220">
        <v>7034324</v>
      </c>
      <c r="V99" s="220">
        <v>2691955</v>
      </c>
      <c r="W99" s="220">
        <v>52865704</v>
      </c>
      <c r="X99" s="220">
        <v>10202</v>
      </c>
      <c r="Y99" s="220">
        <v>28564046</v>
      </c>
      <c r="Z99" s="220">
        <v>2167152</v>
      </c>
      <c r="AA99" s="220">
        <v>3910191</v>
      </c>
      <c r="AB99" s="220">
        <v>7897933</v>
      </c>
      <c r="AC99" s="220">
        <v>7607849</v>
      </c>
      <c r="AD99" s="220">
        <v>13383460</v>
      </c>
      <c r="AE99" s="220">
        <v>50105157</v>
      </c>
      <c r="AF99" s="220">
        <v>425907556</v>
      </c>
      <c r="AG99" s="220">
        <v>2725699</v>
      </c>
      <c r="AH99" s="220">
        <v>55663694</v>
      </c>
      <c r="AI99" s="220">
        <v>126984353</v>
      </c>
      <c r="AJ99" s="220">
        <v>36190881</v>
      </c>
      <c r="AK99" s="220">
        <v>1345722</v>
      </c>
      <c r="AL99" s="220">
        <v>23512095</v>
      </c>
      <c r="AM99" s="220">
        <v>12702766</v>
      </c>
      <c r="AN99" s="220">
        <v>39561290</v>
      </c>
      <c r="AO99" s="220">
        <v>13195683</v>
      </c>
      <c r="AP99" s="220">
        <v>44147044</v>
      </c>
      <c r="AQ99" s="220">
        <v>2775040</v>
      </c>
      <c r="AR99" s="220">
        <v>66635178</v>
      </c>
      <c r="AS99" s="220">
        <v>468111</v>
      </c>
      <c r="AT99" s="220" t="s">
        <v>188</v>
      </c>
      <c r="AU99" s="220">
        <v>60095017</v>
      </c>
      <c r="AV99" s="220">
        <v>53603925</v>
      </c>
      <c r="AW99" s="220">
        <v>3471616</v>
      </c>
      <c r="AX99" s="220">
        <v>77203323</v>
      </c>
      <c r="AY99" s="220">
        <v>45701735</v>
      </c>
      <c r="AZ99" s="220">
        <v>56381869</v>
      </c>
      <c r="BA99" s="220">
        <v>2771586</v>
      </c>
      <c r="BB99" s="301" t="s">
        <v>188</v>
      </c>
      <c r="BC99" s="220">
        <v>66586580</v>
      </c>
      <c r="BD99" s="220">
        <v>7510377</v>
      </c>
      <c r="BE99" s="220">
        <v>804758</v>
      </c>
      <c r="BF99" s="220">
        <v>6373190</v>
      </c>
      <c r="BG99" s="220">
        <v>45403580</v>
      </c>
      <c r="BH99" s="220" t="s">
        <v>188</v>
      </c>
    </row>
    <row r="100" spans="2:62">
      <c r="B100" s="378"/>
      <c r="C100" s="380">
        <v>29</v>
      </c>
      <c r="D100" s="86">
        <v>2017</v>
      </c>
      <c r="E100" s="220">
        <v>433891101</v>
      </c>
      <c r="F100" s="220">
        <v>85808272</v>
      </c>
      <c r="G100" s="220">
        <v>4072113</v>
      </c>
      <c r="H100" s="220">
        <v>211249</v>
      </c>
      <c r="I100" s="220">
        <v>302203</v>
      </c>
      <c r="J100" s="220">
        <v>264137</v>
      </c>
      <c r="K100" s="220">
        <v>12330587</v>
      </c>
      <c r="L100" s="220">
        <v>84856</v>
      </c>
      <c r="M100" s="220" t="s">
        <v>188</v>
      </c>
      <c r="N100" s="220">
        <v>716862</v>
      </c>
      <c r="O100" s="220"/>
      <c r="P100" s="220"/>
      <c r="Q100" s="220">
        <v>295242</v>
      </c>
      <c r="R100" s="220">
        <v>145722373</v>
      </c>
      <c r="S100" s="220">
        <v>97393</v>
      </c>
      <c r="T100" s="220">
        <v>5160882</v>
      </c>
      <c r="U100" s="220">
        <v>6847992</v>
      </c>
      <c r="V100" s="220">
        <v>2714272</v>
      </c>
      <c r="W100" s="220">
        <v>50617600</v>
      </c>
      <c r="X100" s="220">
        <v>9946</v>
      </c>
      <c r="Y100" s="220">
        <v>30627215</v>
      </c>
      <c r="Z100" s="220">
        <v>1944898</v>
      </c>
      <c r="AA100" s="220">
        <v>3724766</v>
      </c>
      <c r="AB100" s="220">
        <v>12723924</v>
      </c>
      <c r="AC100" s="220">
        <v>7760373</v>
      </c>
      <c r="AD100" s="220">
        <v>12923914</v>
      </c>
      <c r="AE100" s="220">
        <v>48920302</v>
      </c>
      <c r="AF100" s="220">
        <v>426272604</v>
      </c>
      <c r="AG100" s="220">
        <v>2766421</v>
      </c>
      <c r="AH100" s="220">
        <v>57796517</v>
      </c>
      <c r="AI100" s="220">
        <v>126396134</v>
      </c>
      <c r="AJ100" s="220">
        <v>37599202</v>
      </c>
      <c r="AK100" s="220">
        <v>1312118</v>
      </c>
      <c r="AL100" s="220">
        <v>26697693</v>
      </c>
      <c r="AM100" s="220">
        <v>12336090</v>
      </c>
      <c r="AN100" s="220">
        <v>39095738</v>
      </c>
      <c r="AO100" s="220">
        <v>14015647</v>
      </c>
      <c r="AP100" s="220">
        <v>39397877</v>
      </c>
      <c r="AQ100" s="220">
        <v>2290407</v>
      </c>
      <c r="AR100" s="220">
        <v>66096828</v>
      </c>
      <c r="AS100" s="220">
        <v>471932</v>
      </c>
      <c r="AT100" s="220" t="s">
        <v>188</v>
      </c>
      <c r="AU100" s="220">
        <v>60586672</v>
      </c>
      <c r="AV100" s="220">
        <v>53563970</v>
      </c>
      <c r="AW100" s="220">
        <v>4005308</v>
      </c>
      <c r="AX100" s="220">
        <v>76688669</v>
      </c>
      <c r="AY100" s="220">
        <v>48823467</v>
      </c>
      <c r="AZ100" s="220">
        <v>55056300</v>
      </c>
      <c r="BA100" s="220">
        <v>2290407</v>
      </c>
      <c r="BB100" s="301" t="s">
        <v>188</v>
      </c>
      <c r="BC100" s="220">
        <v>66070818</v>
      </c>
      <c r="BD100" s="220">
        <v>9790853</v>
      </c>
      <c r="BE100" s="220">
        <v>16354311</v>
      </c>
      <c r="BF100" s="220">
        <v>5159511</v>
      </c>
      <c r="BG100" s="220">
        <v>42601318</v>
      </c>
      <c r="BH100" s="220" t="s">
        <v>188</v>
      </c>
    </row>
    <row r="101" spans="2:62">
      <c r="B101" s="378"/>
      <c r="C101" s="380">
        <v>30</v>
      </c>
      <c r="D101" s="86">
        <v>2018</v>
      </c>
      <c r="E101" s="220">
        <v>431463390</v>
      </c>
      <c r="F101" s="220">
        <v>86285206</v>
      </c>
      <c r="G101" s="220">
        <v>4123438</v>
      </c>
      <c r="H101" s="220">
        <v>226253</v>
      </c>
      <c r="I101" s="220">
        <v>242140</v>
      </c>
      <c r="J101" s="220">
        <v>209455</v>
      </c>
      <c r="K101" s="220">
        <v>13072661</v>
      </c>
      <c r="L101" s="220">
        <v>80482</v>
      </c>
      <c r="M101" s="220" t="s">
        <v>188</v>
      </c>
      <c r="N101" s="220">
        <v>740051</v>
      </c>
      <c r="O101" s="220"/>
      <c r="P101" s="220"/>
      <c r="Q101" s="220">
        <v>357350</v>
      </c>
      <c r="R101" s="220">
        <v>143198050</v>
      </c>
      <c r="S101" s="220">
        <v>90479</v>
      </c>
      <c r="T101" s="220">
        <v>5060410</v>
      </c>
      <c r="U101" s="220">
        <v>6900039</v>
      </c>
      <c r="V101" s="220">
        <v>2830942</v>
      </c>
      <c r="W101" s="220">
        <v>52145808</v>
      </c>
      <c r="X101" s="220">
        <v>9765</v>
      </c>
      <c r="Y101" s="220">
        <v>32109303</v>
      </c>
      <c r="Z101" s="220">
        <v>2160525</v>
      </c>
      <c r="AA101" s="220">
        <v>4008402</v>
      </c>
      <c r="AB101" s="220">
        <v>9863317</v>
      </c>
      <c r="AC101" s="220">
        <v>7498495</v>
      </c>
      <c r="AD101" s="220">
        <v>11365265</v>
      </c>
      <c r="AE101" s="220">
        <v>48885554</v>
      </c>
      <c r="AF101" s="220">
        <v>423660932</v>
      </c>
      <c r="AG101" s="220">
        <v>2802249</v>
      </c>
      <c r="AH101" s="220">
        <v>55240292</v>
      </c>
      <c r="AI101" s="220">
        <v>126003456</v>
      </c>
      <c r="AJ101" s="220">
        <v>37999423</v>
      </c>
      <c r="AK101" s="220">
        <v>1005187</v>
      </c>
      <c r="AL101" s="220">
        <v>27541514</v>
      </c>
      <c r="AM101" s="220">
        <v>12778257</v>
      </c>
      <c r="AN101" s="220">
        <v>38651565</v>
      </c>
      <c r="AO101" s="220">
        <v>14780063</v>
      </c>
      <c r="AP101" s="220">
        <v>38599258</v>
      </c>
      <c r="AQ101" s="220">
        <v>5101873</v>
      </c>
      <c r="AR101" s="220">
        <v>62771934</v>
      </c>
      <c r="AS101" s="220">
        <v>385861</v>
      </c>
      <c r="AT101" s="220" t="s">
        <v>188</v>
      </c>
      <c r="AU101" s="220">
        <v>60810529</v>
      </c>
      <c r="AV101" s="220">
        <v>54391741</v>
      </c>
      <c r="AW101" s="220">
        <v>3215146</v>
      </c>
      <c r="AX101" s="220">
        <v>76549979</v>
      </c>
      <c r="AY101" s="220">
        <v>50210737</v>
      </c>
      <c r="AZ101" s="220">
        <v>53672116</v>
      </c>
      <c r="BA101" s="220">
        <v>5101873</v>
      </c>
      <c r="BB101" s="301" t="s">
        <v>188</v>
      </c>
      <c r="BC101" s="220">
        <v>62763641</v>
      </c>
      <c r="BD101" s="220">
        <v>8140254</v>
      </c>
      <c r="BE101" s="220">
        <v>1875388</v>
      </c>
      <c r="BF101" s="220">
        <v>4606971</v>
      </c>
      <c r="BG101" s="220">
        <v>42322557</v>
      </c>
      <c r="BH101" s="220" t="s">
        <v>188</v>
      </c>
    </row>
    <row r="102" spans="2:62">
      <c r="B102" s="378" t="s">
        <v>86</v>
      </c>
      <c r="C102" s="380">
        <v>1</v>
      </c>
      <c r="D102" s="86">
        <v>2019</v>
      </c>
      <c r="E102" s="220">
        <v>445555004</v>
      </c>
      <c r="F102" s="220">
        <v>88273547</v>
      </c>
      <c r="G102" s="220">
        <v>4372341</v>
      </c>
      <c r="H102" s="220">
        <v>100527</v>
      </c>
      <c r="I102" s="220">
        <v>280577</v>
      </c>
      <c r="J102" s="220">
        <v>135754</v>
      </c>
      <c r="K102" s="220">
        <v>12087877</v>
      </c>
      <c r="L102" s="220">
        <v>65457</v>
      </c>
      <c r="M102" s="220" t="s">
        <v>412</v>
      </c>
      <c r="N102" s="220">
        <v>353726</v>
      </c>
      <c r="O102" s="220"/>
      <c r="P102" s="220"/>
      <c r="Q102" s="220">
        <v>1566970</v>
      </c>
      <c r="R102" s="220">
        <v>142980031</v>
      </c>
      <c r="S102" s="220">
        <v>85089</v>
      </c>
      <c r="T102" s="220">
        <v>4101176</v>
      </c>
      <c r="U102" s="220">
        <v>6364579</v>
      </c>
      <c r="V102" s="220">
        <v>3024329</v>
      </c>
      <c r="W102" s="220">
        <v>56499044</v>
      </c>
      <c r="X102" s="220">
        <v>13378</v>
      </c>
      <c r="Y102" s="220">
        <v>31293536</v>
      </c>
      <c r="Z102" s="220">
        <v>2295396</v>
      </c>
      <c r="AA102" s="220">
        <v>4500539</v>
      </c>
      <c r="AB102" s="220">
        <v>11893584</v>
      </c>
      <c r="AC102" s="220">
        <v>7642457</v>
      </c>
      <c r="AD102" s="220">
        <v>12269027</v>
      </c>
      <c r="AE102" s="220">
        <v>55270877</v>
      </c>
      <c r="AF102" s="220">
        <v>438331392</v>
      </c>
      <c r="AG102" s="220">
        <v>2773174</v>
      </c>
      <c r="AH102" s="220">
        <v>59924889</v>
      </c>
      <c r="AI102" s="220">
        <v>129542909</v>
      </c>
      <c r="AJ102" s="220">
        <v>40408412</v>
      </c>
      <c r="AK102" s="220">
        <v>905191</v>
      </c>
      <c r="AL102" s="220">
        <v>25360745</v>
      </c>
      <c r="AM102" s="220">
        <v>14397544</v>
      </c>
      <c r="AN102" s="220">
        <v>38814642</v>
      </c>
      <c r="AO102" s="220">
        <v>15016703</v>
      </c>
      <c r="AP102" s="220">
        <v>45146160</v>
      </c>
      <c r="AQ102" s="220">
        <v>2722190</v>
      </c>
      <c r="AR102" s="220">
        <v>62924709</v>
      </c>
      <c r="AS102" s="220">
        <v>394124</v>
      </c>
      <c r="AT102" s="220" t="s">
        <v>188</v>
      </c>
      <c r="AU102" s="220">
        <v>60743394</v>
      </c>
      <c r="AV102" s="220">
        <v>56174689</v>
      </c>
      <c r="AW102" s="220">
        <v>2963931</v>
      </c>
      <c r="AX102" s="220">
        <v>78083536</v>
      </c>
      <c r="AY102" s="220">
        <v>55484600</v>
      </c>
      <c r="AZ102" s="220">
        <v>65126385</v>
      </c>
      <c r="BA102" s="220">
        <v>2722190</v>
      </c>
      <c r="BB102" s="301" t="s">
        <v>412</v>
      </c>
      <c r="BC102" s="220">
        <v>62912688</v>
      </c>
      <c r="BD102" s="220">
        <v>9167560</v>
      </c>
      <c r="BE102" s="220">
        <v>2143977</v>
      </c>
      <c r="BF102" s="220">
        <v>3940980</v>
      </c>
      <c r="BG102" s="220">
        <v>38867462</v>
      </c>
      <c r="BH102" s="220"/>
    </row>
    <row r="103" spans="2:62">
      <c r="B103" s="378"/>
      <c r="C103" s="380">
        <v>2</v>
      </c>
      <c r="D103" s="86">
        <v>2020</v>
      </c>
      <c r="E103" s="220">
        <f>SUM(F103:AE103)</f>
        <v>536360636</v>
      </c>
      <c r="F103" s="220">
        <v>86648823</v>
      </c>
      <c r="G103" s="220">
        <v>4394420</v>
      </c>
      <c r="H103" s="220">
        <v>107164</v>
      </c>
      <c r="I103" s="220">
        <v>236481</v>
      </c>
      <c r="J103" s="220">
        <v>253368</v>
      </c>
      <c r="K103" s="220">
        <v>14737756</v>
      </c>
      <c r="L103" s="220">
        <v>61071</v>
      </c>
      <c r="M103" s="220" t="s">
        <v>412</v>
      </c>
      <c r="N103" s="220" t="s">
        <v>412</v>
      </c>
      <c r="O103" s="220">
        <v>200694</v>
      </c>
      <c r="P103" s="220">
        <v>714187</v>
      </c>
      <c r="Q103" s="220">
        <v>597675</v>
      </c>
      <c r="R103" s="220">
        <v>142594059</v>
      </c>
      <c r="S103" s="220">
        <v>92072</v>
      </c>
      <c r="T103" s="220">
        <v>3232774</v>
      </c>
      <c r="U103" s="220">
        <v>5102229</v>
      </c>
      <c r="V103" s="220">
        <v>2929944</v>
      </c>
      <c r="W103" s="220">
        <v>143246024</v>
      </c>
      <c r="X103" s="220">
        <v>13777</v>
      </c>
      <c r="Y103" s="220">
        <v>33375792</v>
      </c>
      <c r="Z103" s="220">
        <v>2195115</v>
      </c>
      <c r="AA103" s="220">
        <v>4852153</v>
      </c>
      <c r="AB103" s="220">
        <v>13974460</v>
      </c>
      <c r="AC103" s="220">
        <v>7113612</v>
      </c>
      <c r="AD103" s="220">
        <v>10977805</v>
      </c>
      <c r="AE103" s="220">
        <v>58709181</v>
      </c>
      <c r="AF103" s="220">
        <f>SUM(AG103:AT103)</f>
        <v>526494962</v>
      </c>
      <c r="AG103" s="220">
        <v>2717845</v>
      </c>
      <c r="AH103" s="220">
        <v>133012219</v>
      </c>
      <c r="AI103" s="220">
        <v>133232865</v>
      </c>
      <c r="AJ103" s="220">
        <v>46089088</v>
      </c>
      <c r="AK103" s="220">
        <v>903760</v>
      </c>
      <c r="AL103" s="220">
        <v>24336486</v>
      </c>
      <c r="AM103" s="220">
        <v>17865082</v>
      </c>
      <c r="AN103" s="220">
        <v>39565434</v>
      </c>
      <c r="AO103" s="220">
        <v>16289214</v>
      </c>
      <c r="AP103" s="220">
        <v>48729076</v>
      </c>
      <c r="AQ103" s="220">
        <v>2456322</v>
      </c>
      <c r="AR103" s="220">
        <v>60583439</v>
      </c>
      <c r="AS103" s="220">
        <v>714132</v>
      </c>
      <c r="AT103" s="220" t="s">
        <v>412</v>
      </c>
      <c r="AU103" s="220">
        <v>66132935</v>
      </c>
      <c r="AV103" s="220">
        <v>56173043</v>
      </c>
      <c r="AW103" s="220">
        <v>4380857</v>
      </c>
      <c r="AX103" s="220">
        <v>79040622</v>
      </c>
      <c r="AY103" s="220">
        <v>132939741</v>
      </c>
      <c r="AZ103" s="220">
        <v>71715638</v>
      </c>
      <c r="BA103" s="220">
        <v>2456322</v>
      </c>
      <c r="BB103" s="301" t="s">
        <v>412</v>
      </c>
      <c r="BC103" s="220">
        <v>60583361</v>
      </c>
      <c r="BD103" s="220">
        <v>10284396</v>
      </c>
      <c r="BE103" s="220">
        <v>2285936</v>
      </c>
      <c r="BF103" s="220">
        <v>3508493</v>
      </c>
      <c r="BG103" s="220">
        <v>36993618</v>
      </c>
      <c r="BH103" s="220" t="s">
        <v>412</v>
      </c>
    </row>
    <row r="104" spans="2:62">
      <c r="B104" s="378"/>
      <c r="C104" s="380">
        <v>3</v>
      </c>
      <c r="D104" s="86">
        <v>2021</v>
      </c>
      <c r="E104" s="220">
        <v>498264366</v>
      </c>
      <c r="F104" s="220">
        <v>86312114</v>
      </c>
      <c r="G104" s="220">
        <v>4614604</v>
      </c>
      <c r="H104" s="220">
        <v>99042</v>
      </c>
      <c r="I104" s="220">
        <v>375041</v>
      </c>
      <c r="J104" s="220">
        <v>347234</v>
      </c>
      <c r="K104" s="220">
        <v>15996742</v>
      </c>
      <c r="L104" s="220">
        <v>68106</v>
      </c>
      <c r="M104" s="220" t="s">
        <v>412</v>
      </c>
      <c r="N104" s="220" t="s">
        <v>412</v>
      </c>
      <c r="O104" s="220">
        <v>184676</v>
      </c>
      <c r="P104" s="220">
        <v>1221045</v>
      </c>
      <c r="Q104" s="220">
        <v>1889610</v>
      </c>
      <c r="R104" s="220">
        <v>154959650</v>
      </c>
      <c r="S104" s="220">
        <v>88121</v>
      </c>
      <c r="T104" s="220">
        <v>3184901</v>
      </c>
      <c r="U104" s="220">
        <v>5297236</v>
      </c>
      <c r="V104" s="220">
        <v>2940703</v>
      </c>
      <c r="W104" s="220">
        <v>97518196</v>
      </c>
      <c r="X104" s="220">
        <v>13770</v>
      </c>
      <c r="Y104" s="220">
        <v>32653093</v>
      </c>
      <c r="Z104" s="220">
        <v>1703736</v>
      </c>
      <c r="AA104" s="220">
        <v>4933503</v>
      </c>
      <c r="AB104" s="220">
        <v>8820641</v>
      </c>
      <c r="AC104" s="220">
        <v>9830674</v>
      </c>
      <c r="AD104" s="220">
        <v>11215582</v>
      </c>
      <c r="AE104" s="220">
        <v>53996346</v>
      </c>
      <c r="AF104" s="220">
        <v>482789345</v>
      </c>
      <c r="AG104" s="220">
        <v>2621257</v>
      </c>
      <c r="AH104" s="220">
        <v>66984071</v>
      </c>
      <c r="AI104" s="220">
        <v>147455007</v>
      </c>
      <c r="AJ104" s="220">
        <v>60337176</v>
      </c>
      <c r="AK104" s="220">
        <v>834152</v>
      </c>
      <c r="AL104" s="220">
        <v>24721568</v>
      </c>
      <c r="AM104" s="220">
        <v>16957752</v>
      </c>
      <c r="AN104" s="220">
        <v>36998929</v>
      </c>
      <c r="AO104" s="220">
        <v>15248132</v>
      </c>
      <c r="AP104" s="220">
        <v>39614457</v>
      </c>
      <c r="AQ104" s="220">
        <v>8637784</v>
      </c>
      <c r="AR104" s="220">
        <v>61750655</v>
      </c>
      <c r="AS104" s="220">
        <v>628405</v>
      </c>
      <c r="AT104" s="220" t="s">
        <v>188</v>
      </c>
      <c r="AU104" s="220">
        <v>66512768</v>
      </c>
      <c r="AV104" s="220">
        <v>60635593</v>
      </c>
      <c r="AW104" s="220">
        <v>3911696</v>
      </c>
      <c r="AX104" s="220">
        <v>93702663</v>
      </c>
      <c r="AY104" s="220">
        <v>65267612</v>
      </c>
      <c r="AZ104" s="220">
        <v>67756759</v>
      </c>
      <c r="BA104" s="220">
        <v>8636407</v>
      </c>
      <c r="BB104" s="301" t="s">
        <v>412</v>
      </c>
      <c r="BC104" s="220">
        <v>61747078</v>
      </c>
      <c r="BD104" s="220">
        <v>12192701</v>
      </c>
      <c r="BE104" s="220">
        <v>2236383</v>
      </c>
      <c r="BF104" s="220">
        <v>3273687</v>
      </c>
      <c r="BG104" s="220">
        <v>36915998</v>
      </c>
      <c r="BH104" s="220" t="s">
        <v>188</v>
      </c>
    </row>
    <row r="105" spans="2:62">
      <c r="B105" s="378"/>
      <c r="C105" s="380">
        <v>4</v>
      </c>
      <c r="D105" s="86">
        <v>2022</v>
      </c>
      <c r="E105" s="220">
        <v>483494436</v>
      </c>
      <c r="F105" s="220">
        <v>88355384</v>
      </c>
      <c r="G105" s="220">
        <v>4721645</v>
      </c>
      <c r="H105" s="220">
        <v>64259</v>
      </c>
      <c r="I105" s="220">
        <v>316649</v>
      </c>
      <c r="J105" s="220">
        <v>233858</v>
      </c>
      <c r="K105" s="220">
        <v>16524267</v>
      </c>
      <c r="L105" s="220">
        <v>67673</v>
      </c>
      <c r="M105" s="220" t="s">
        <v>412</v>
      </c>
      <c r="N105" s="220" t="s">
        <v>412</v>
      </c>
      <c r="O105" s="220">
        <v>217618</v>
      </c>
      <c r="P105" s="220">
        <v>1428238</v>
      </c>
      <c r="Q105" s="220">
        <v>610240</v>
      </c>
      <c r="R105" s="220">
        <v>151792318</v>
      </c>
      <c r="S105" s="220">
        <v>79329</v>
      </c>
      <c r="T105" s="220">
        <v>3021134</v>
      </c>
      <c r="U105" s="220">
        <v>5336073</v>
      </c>
      <c r="V105" s="220">
        <v>2795018</v>
      </c>
      <c r="W105" s="220">
        <v>83555612</v>
      </c>
      <c r="X105" s="220">
        <v>15149</v>
      </c>
      <c r="Y105" s="220">
        <v>36657144</v>
      </c>
      <c r="Z105" s="220">
        <v>1719274</v>
      </c>
      <c r="AA105" s="220">
        <v>5447851</v>
      </c>
      <c r="AB105" s="220">
        <v>14017036</v>
      </c>
      <c r="AC105" s="220">
        <v>15294977</v>
      </c>
      <c r="AD105" s="220">
        <v>9955612</v>
      </c>
      <c r="AE105" s="220">
        <v>41268078</v>
      </c>
      <c r="AF105" s="220">
        <v>468596676</v>
      </c>
      <c r="AG105" s="220">
        <v>2660553</v>
      </c>
      <c r="AH105" s="220">
        <v>69070224</v>
      </c>
      <c r="AI105" s="220">
        <v>138433381</v>
      </c>
      <c r="AJ105" s="220">
        <v>47830393</v>
      </c>
      <c r="AK105" s="220">
        <v>842507</v>
      </c>
      <c r="AL105" s="220">
        <v>26451140</v>
      </c>
      <c r="AM105" s="220">
        <v>15326121</v>
      </c>
      <c r="AN105" s="220">
        <v>39085563</v>
      </c>
      <c r="AO105" s="220">
        <v>13878910</v>
      </c>
      <c r="AP105" s="220">
        <v>43614056</v>
      </c>
      <c r="AQ105" s="220">
        <v>11332066</v>
      </c>
      <c r="AR105" s="220">
        <v>59452959</v>
      </c>
      <c r="AS105" s="220">
        <v>618803</v>
      </c>
      <c r="AT105" s="220" t="s">
        <v>188</v>
      </c>
      <c r="AU105" s="220">
        <v>67026879</v>
      </c>
      <c r="AV105" s="220">
        <v>63207380</v>
      </c>
      <c r="AW105" s="220">
        <v>4557609</v>
      </c>
      <c r="AX105" s="220">
        <v>82850049</v>
      </c>
      <c r="AY105" s="220">
        <v>66973239</v>
      </c>
      <c r="AZ105" s="220">
        <v>58227100</v>
      </c>
      <c r="BA105" s="220">
        <v>11332038</v>
      </c>
      <c r="BB105" s="301" t="s">
        <v>412</v>
      </c>
      <c r="BC105" s="220">
        <v>59446724</v>
      </c>
      <c r="BD105" s="220">
        <v>13669268</v>
      </c>
      <c r="BE105" s="220">
        <v>2270679</v>
      </c>
      <c r="BF105" s="220">
        <v>2686367</v>
      </c>
      <c r="BG105" s="220">
        <v>36349344</v>
      </c>
      <c r="BH105" s="220" t="s">
        <v>188</v>
      </c>
    </row>
    <row r="106" spans="2:62">
      <c r="B106" s="378"/>
      <c r="C106" s="380">
        <v>5</v>
      </c>
      <c r="D106" s="86">
        <v>2023</v>
      </c>
      <c r="E106" s="220">
        <v>493654871</v>
      </c>
      <c r="F106" s="220">
        <v>91318194</v>
      </c>
      <c r="G106" s="220">
        <v>4772862</v>
      </c>
      <c r="H106" s="220">
        <v>68361</v>
      </c>
      <c r="I106" s="220">
        <v>367771</v>
      </c>
      <c r="J106" s="220">
        <v>384995</v>
      </c>
      <c r="K106" s="220" t="s">
        <v>412</v>
      </c>
      <c r="L106" s="220">
        <v>64359</v>
      </c>
      <c r="M106" s="220" t="s">
        <v>412</v>
      </c>
      <c r="N106" s="220" t="s">
        <v>412</v>
      </c>
      <c r="O106" s="220" t="s">
        <v>412</v>
      </c>
      <c r="P106" s="220">
        <v>1627729</v>
      </c>
      <c r="Q106" s="220">
        <v>628467</v>
      </c>
      <c r="R106" s="220">
        <v>151292125</v>
      </c>
      <c r="S106" s="220">
        <v>71174</v>
      </c>
      <c r="T106" s="220">
        <v>3228694</v>
      </c>
      <c r="U106" s="220">
        <v>5010737</v>
      </c>
      <c r="V106" s="220">
        <v>2829242</v>
      </c>
      <c r="W106" s="220">
        <v>78043091</v>
      </c>
      <c r="X106" s="220">
        <v>17080</v>
      </c>
      <c r="Y106" s="220">
        <v>36096895</v>
      </c>
      <c r="Z106" s="220">
        <v>1569197</v>
      </c>
      <c r="AA106" s="220">
        <v>8079886</v>
      </c>
      <c r="AB106" s="220">
        <v>17305593</v>
      </c>
      <c r="AC106" s="220">
        <v>14897710</v>
      </c>
      <c r="AD106" s="220">
        <v>11311174</v>
      </c>
      <c r="AE106" s="220">
        <v>47971559</v>
      </c>
      <c r="AF106" s="220">
        <v>481341217</v>
      </c>
      <c r="AG106" s="220">
        <v>2675082</v>
      </c>
      <c r="AH106" s="220">
        <v>70873978</v>
      </c>
      <c r="AI106" s="220">
        <v>144508237</v>
      </c>
      <c r="AJ106" s="220">
        <v>44139821</v>
      </c>
      <c r="AK106" s="220">
        <v>902027</v>
      </c>
      <c r="AL106" s="220">
        <v>25963406</v>
      </c>
      <c r="AM106" s="220">
        <v>13687592</v>
      </c>
      <c r="AN106" s="220">
        <v>41505725</v>
      </c>
      <c r="AO106" s="220">
        <v>16173417</v>
      </c>
      <c r="AP106" s="220">
        <v>52706039</v>
      </c>
      <c r="AQ106" s="220">
        <v>8062632</v>
      </c>
      <c r="AR106" s="220">
        <v>59665271</v>
      </c>
      <c r="AS106" s="220">
        <v>477990</v>
      </c>
      <c r="AT106" s="220" t="s">
        <v>412</v>
      </c>
      <c r="AU106" s="220">
        <v>67666172</v>
      </c>
      <c r="AV106" s="220">
        <v>64725280</v>
      </c>
      <c r="AW106" s="220">
        <v>4167716</v>
      </c>
      <c r="AX106" s="220">
        <v>88509439</v>
      </c>
      <c r="AY106" s="220">
        <v>67396142</v>
      </c>
      <c r="AZ106" s="220">
        <v>64349082</v>
      </c>
      <c r="BA106" s="220">
        <v>8062632</v>
      </c>
      <c r="BB106" s="220" t="s">
        <v>412</v>
      </c>
      <c r="BC106" s="220">
        <v>59660788</v>
      </c>
      <c r="BD106" s="214">
        <v>15748263</v>
      </c>
      <c r="BE106" s="220">
        <v>2429914</v>
      </c>
      <c r="BF106" s="220">
        <v>2499427</v>
      </c>
      <c r="BG106" s="220">
        <v>36126362</v>
      </c>
      <c r="BH106" s="220" t="s">
        <v>412</v>
      </c>
      <c r="BI106" s="302"/>
      <c r="BJ106" s="216"/>
    </row>
    <row r="107" spans="2:62">
      <c r="B107" s="381"/>
      <c r="C107" s="383"/>
      <c r="D107" s="386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8"/>
      <c r="Y107" s="218"/>
      <c r="Z107" s="218"/>
      <c r="AA107" s="218"/>
      <c r="AB107" s="218"/>
      <c r="AC107" s="218"/>
      <c r="AD107" s="218"/>
      <c r="AE107" s="218"/>
      <c r="AF107" s="218"/>
      <c r="AG107" s="218"/>
      <c r="AH107" s="218"/>
      <c r="AI107" s="218"/>
      <c r="AJ107" s="218"/>
      <c r="AK107" s="218"/>
      <c r="AL107" s="218"/>
      <c r="AM107" s="218"/>
      <c r="AN107" s="218"/>
      <c r="AO107" s="218"/>
      <c r="AP107" s="218"/>
      <c r="AQ107" s="218"/>
      <c r="AR107" s="218"/>
      <c r="AS107" s="218"/>
      <c r="AT107" s="218"/>
      <c r="AU107" s="218"/>
      <c r="AV107" s="218"/>
      <c r="AW107" s="218"/>
      <c r="AX107" s="218"/>
      <c r="AY107" s="218"/>
      <c r="AZ107" s="218"/>
      <c r="BA107" s="218"/>
      <c r="BB107" s="300"/>
      <c r="BC107" s="218"/>
      <c r="BD107" s="218"/>
      <c r="BE107" s="218"/>
      <c r="BF107" s="218"/>
      <c r="BG107" s="218"/>
      <c r="BH107" s="218"/>
    </row>
    <row r="108" spans="2:62"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</row>
    <row r="109" spans="2:62">
      <c r="B109" t="s">
        <v>924</v>
      </c>
    </row>
  </sheetData>
  <mergeCells count="6">
    <mergeCell ref="B4:D5"/>
    <mergeCell ref="AG4:AT4"/>
    <mergeCell ref="AU4:BH4"/>
    <mergeCell ref="E4:E5"/>
    <mergeCell ref="F4:AE4"/>
    <mergeCell ref="AF4:AF5"/>
  </mergeCells>
  <phoneticPr fontId="9"/>
  <pageMargins left="0.23622047244094491" right="0.23622047244094491" top="0.74803149606299213" bottom="0.74803149606299213" header="0.31496062992125984" footer="0.31496062992125984"/>
  <pageSetup paperSize="8" scale="50" fitToWidth="0" orientation="landscape" horizontalDpi="300" verticalDpi="300" r:id="rId1"/>
  <colBreaks count="1" manualBreakCount="1">
    <brk id="31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7AF16-6D8E-4112-BCD6-A8FBEE18295F}">
  <sheetPr>
    <pageSetUpPr fitToPage="1"/>
  </sheetPr>
  <dimension ref="B1:M111"/>
  <sheetViews>
    <sheetView zoomScale="80" zoomScaleNormal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/>
    </sheetView>
  </sheetViews>
  <sheetFormatPr defaultRowHeight="18.75"/>
  <cols>
    <col min="2" max="4" width="5.625" customWidth="1"/>
    <col min="5" max="13" width="11.625" customWidth="1"/>
  </cols>
  <sheetData>
    <row r="1" spans="2:13" ht="39.950000000000003" customHeight="1" thickBot="1">
      <c r="B1" s="299" t="s">
        <v>998</v>
      </c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303"/>
    </row>
    <row r="2" spans="2:13" ht="19.5" thickTop="1"/>
    <row r="3" spans="2:13">
      <c r="B3" t="s">
        <v>997</v>
      </c>
    </row>
    <row r="4" spans="2:13">
      <c r="B4" s="587" t="s">
        <v>106</v>
      </c>
      <c r="C4" s="587"/>
      <c r="D4" s="587"/>
      <c r="E4" s="587" t="s">
        <v>996</v>
      </c>
      <c r="F4" s="587"/>
      <c r="G4" s="587"/>
      <c r="H4" s="587"/>
      <c r="I4" s="587"/>
      <c r="J4" s="587"/>
      <c r="K4" s="587" t="s">
        <v>995</v>
      </c>
      <c r="L4" s="587"/>
      <c r="M4" s="587"/>
    </row>
    <row r="5" spans="2:13" ht="60.75" customHeight="1">
      <c r="B5" s="587"/>
      <c r="C5" s="587"/>
      <c r="D5" s="587"/>
      <c r="E5" s="349" t="s">
        <v>994</v>
      </c>
      <c r="F5" s="349" t="s">
        <v>979</v>
      </c>
      <c r="G5" s="353" t="s">
        <v>993</v>
      </c>
      <c r="H5" s="353" t="s">
        <v>992</v>
      </c>
      <c r="I5" s="349" t="s">
        <v>991</v>
      </c>
      <c r="J5" s="353" t="s">
        <v>990</v>
      </c>
      <c r="K5" s="353" t="s">
        <v>989</v>
      </c>
      <c r="L5" s="353" t="s">
        <v>988</v>
      </c>
      <c r="M5" s="353" t="s">
        <v>987</v>
      </c>
    </row>
    <row r="6" spans="2:13">
      <c r="B6" s="152" t="s">
        <v>352</v>
      </c>
      <c r="C6" s="282"/>
      <c r="D6" s="347"/>
      <c r="E6" s="311"/>
      <c r="F6" s="311"/>
      <c r="G6" s="311"/>
      <c r="H6" s="311"/>
      <c r="I6" s="311"/>
      <c r="J6" s="311"/>
      <c r="K6" s="311"/>
      <c r="L6" s="311"/>
      <c r="M6" s="310"/>
    </row>
    <row r="7" spans="2:13">
      <c r="B7" s="364" t="s">
        <v>411</v>
      </c>
      <c r="C7" s="380">
        <v>50</v>
      </c>
      <c r="D7" s="86">
        <v>1975</v>
      </c>
      <c r="E7" s="308">
        <v>4622431</v>
      </c>
      <c r="F7" s="308">
        <v>4741443</v>
      </c>
      <c r="G7" s="308">
        <v>-119012</v>
      </c>
      <c r="H7" s="308">
        <v>911</v>
      </c>
      <c r="I7" s="308">
        <v>-119923</v>
      </c>
      <c r="J7" s="308">
        <v>8865</v>
      </c>
      <c r="K7" s="308">
        <v>1826729</v>
      </c>
      <c r="L7" s="308">
        <v>613252</v>
      </c>
      <c r="M7" s="309"/>
    </row>
    <row r="8" spans="2:13">
      <c r="B8" s="364"/>
      <c r="C8" s="380">
        <v>51</v>
      </c>
      <c r="D8" s="86">
        <v>1976</v>
      </c>
      <c r="E8" s="308">
        <v>5015672</v>
      </c>
      <c r="F8" s="308">
        <v>4967599</v>
      </c>
      <c r="G8" s="308">
        <v>48073</v>
      </c>
      <c r="H8" s="308" t="s">
        <v>412</v>
      </c>
      <c r="I8" s="308">
        <v>48073</v>
      </c>
      <c r="J8" s="308">
        <v>167996</v>
      </c>
      <c r="K8" s="308">
        <v>1977665</v>
      </c>
      <c r="L8" s="308">
        <v>687141</v>
      </c>
      <c r="M8" s="309"/>
    </row>
    <row r="9" spans="2:13">
      <c r="B9" s="364"/>
      <c r="C9" s="380">
        <v>52</v>
      </c>
      <c r="D9" s="86">
        <v>1977</v>
      </c>
      <c r="E9" s="308">
        <v>6044830</v>
      </c>
      <c r="F9" s="308">
        <v>5965836</v>
      </c>
      <c r="G9" s="308">
        <v>78994</v>
      </c>
      <c r="H9" s="308">
        <v>23617</v>
      </c>
      <c r="I9" s="308">
        <v>55377</v>
      </c>
      <c r="J9" s="308">
        <v>47836</v>
      </c>
      <c r="K9" s="308">
        <v>2248289</v>
      </c>
      <c r="L9" s="308">
        <v>750411</v>
      </c>
      <c r="M9" s="309">
        <v>0.33897697019662321</v>
      </c>
    </row>
    <row r="10" spans="2:13">
      <c r="B10" s="364"/>
      <c r="C10" s="380">
        <v>53</v>
      </c>
      <c r="D10" s="86">
        <v>1978</v>
      </c>
      <c r="E10" s="308">
        <v>7121778</v>
      </c>
      <c r="F10" s="308">
        <v>7007870</v>
      </c>
      <c r="G10" s="308">
        <v>113908</v>
      </c>
      <c r="H10" s="308">
        <v>1313</v>
      </c>
      <c r="I10" s="308">
        <v>112595</v>
      </c>
      <c r="J10" s="308">
        <v>200466</v>
      </c>
      <c r="K10" s="308">
        <v>2595823</v>
      </c>
      <c r="L10" s="308">
        <v>938994</v>
      </c>
      <c r="M10" s="309">
        <v>0.34765104817012493</v>
      </c>
    </row>
    <row r="11" spans="2:13">
      <c r="B11" s="364"/>
      <c r="C11" s="380">
        <v>54</v>
      </c>
      <c r="D11" s="86">
        <v>1979</v>
      </c>
      <c r="E11" s="308">
        <v>7912748</v>
      </c>
      <c r="F11" s="308">
        <v>7824387</v>
      </c>
      <c r="G11" s="308">
        <v>88361</v>
      </c>
      <c r="H11" s="308">
        <v>27083</v>
      </c>
      <c r="I11" s="308">
        <v>61278</v>
      </c>
      <c r="J11" s="308">
        <v>27884</v>
      </c>
      <c r="K11" s="308">
        <v>2859072</v>
      </c>
      <c r="L11" s="308">
        <v>1055690</v>
      </c>
      <c r="M11" s="309">
        <v>0.35491489233113388</v>
      </c>
    </row>
    <row r="12" spans="2:13">
      <c r="B12" s="364"/>
      <c r="C12" s="380">
        <v>55</v>
      </c>
      <c r="D12" s="86">
        <v>1980</v>
      </c>
      <c r="E12" s="308">
        <v>8514588</v>
      </c>
      <c r="F12" s="308">
        <v>8430701</v>
      </c>
      <c r="G12" s="308">
        <v>83887</v>
      </c>
      <c r="H12" s="308">
        <v>21690</v>
      </c>
      <c r="I12" s="308">
        <v>62197</v>
      </c>
      <c r="J12" s="308">
        <v>-177945</v>
      </c>
      <c r="K12" s="308">
        <v>3120816</v>
      </c>
      <c r="L12" s="308">
        <v>1231020</v>
      </c>
      <c r="M12" s="309">
        <v>0.37514313029018648</v>
      </c>
    </row>
    <row r="13" spans="2:13">
      <c r="B13" s="364"/>
      <c r="C13" s="380">
        <v>56</v>
      </c>
      <c r="D13" s="86">
        <v>1981</v>
      </c>
      <c r="E13" s="308">
        <v>8667392</v>
      </c>
      <c r="F13" s="308">
        <v>8594541</v>
      </c>
      <c r="G13" s="308">
        <v>72851</v>
      </c>
      <c r="H13" s="308">
        <v>11118</v>
      </c>
      <c r="I13" s="308">
        <v>61733</v>
      </c>
      <c r="J13" s="308">
        <v>44978</v>
      </c>
      <c r="K13" s="308">
        <v>3420863</v>
      </c>
      <c r="L13" s="308">
        <v>1360211</v>
      </c>
      <c r="M13" s="309">
        <v>0.38710629797238161</v>
      </c>
    </row>
    <row r="14" spans="2:13">
      <c r="B14" s="364"/>
      <c r="C14" s="380">
        <v>57</v>
      </c>
      <c r="D14" s="86">
        <v>1982</v>
      </c>
      <c r="E14" s="308">
        <v>8038251</v>
      </c>
      <c r="F14" s="308">
        <v>7935682</v>
      </c>
      <c r="G14" s="308">
        <v>102569</v>
      </c>
      <c r="H14" s="308" t="s">
        <v>412</v>
      </c>
      <c r="I14" s="308">
        <v>102569</v>
      </c>
      <c r="J14" s="308">
        <v>67005</v>
      </c>
      <c r="K14" s="308">
        <v>3645156</v>
      </c>
      <c r="L14" s="308">
        <v>1559542</v>
      </c>
      <c r="M14" s="309">
        <v>0.40663876097659668</v>
      </c>
    </row>
    <row r="15" spans="2:13">
      <c r="B15" s="364"/>
      <c r="C15" s="380">
        <v>58</v>
      </c>
      <c r="D15" s="86">
        <v>1983</v>
      </c>
      <c r="E15" s="308">
        <v>9962945</v>
      </c>
      <c r="F15" s="308">
        <v>9825524</v>
      </c>
      <c r="G15" s="308">
        <v>137421</v>
      </c>
      <c r="H15" s="308">
        <v>45711</v>
      </c>
      <c r="I15" s="308">
        <v>91710</v>
      </c>
      <c r="J15" s="308">
        <v>249155</v>
      </c>
      <c r="K15" s="308">
        <v>3730177</v>
      </c>
      <c r="L15" s="308">
        <v>1616039</v>
      </c>
      <c r="M15" s="309">
        <v>0.41956520698739519</v>
      </c>
    </row>
    <row r="16" spans="2:13">
      <c r="B16" s="364"/>
      <c r="C16" s="380">
        <v>59</v>
      </c>
      <c r="D16" s="86">
        <v>1984</v>
      </c>
      <c r="E16" s="308">
        <v>11902278</v>
      </c>
      <c r="F16" s="308">
        <v>11772297</v>
      </c>
      <c r="G16" s="308">
        <v>129981</v>
      </c>
      <c r="H16" s="308">
        <v>21195</v>
      </c>
      <c r="I16" s="308">
        <v>108786</v>
      </c>
      <c r="J16" s="308">
        <v>302190</v>
      </c>
      <c r="K16" s="308">
        <v>3758976</v>
      </c>
      <c r="L16" s="308">
        <v>1672068</v>
      </c>
      <c r="M16" s="309">
        <v>0.43529784021904133</v>
      </c>
    </row>
    <row r="17" spans="2:13">
      <c r="B17" s="364"/>
      <c r="C17" s="380">
        <v>60</v>
      </c>
      <c r="D17" s="86">
        <v>1985</v>
      </c>
      <c r="E17" s="308">
        <v>10339401</v>
      </c>
      <c r="F17" s="308">
        <v>10203397</v>
      </c>
      <c r="G17" s="308">
        <v>136004</v>
      </c>
      <c r="H17" s="308">
        <v>342</v>
      </c>
      <c r="I17" s="308">
        <v>135662</v>
      </c>
      <c r="J17" s="308">
        <v>27629</v>
      </c>
      <c r="K17" s="308">
        <v>4063267</v>
      </c>
      <c r="L17" s="308">
        <v>1825857</v>
      </c>
      <c r="M17" s="309">
        <v>0.44247027615557566</v>
      </c>
    </row>
    <row r="18" spans="2:13">
      <c r="B18" s="364"/>
      <c r="C18" s="380">
        <v>61</v>
      </c>
      <c r="D18" s="86">
        <v>1986</v>
      </c>
      <c r="E18" s="308">
        <v>9270896</v>
      </c>
      <c r="F18" s="308">
        <v>9132755</v>
      </c>
      <c r="G18" s="308">
        <v>138141</v>
      </c>
      <c r="H18" s="308">
        <v>700</v>
      </c>
      <c r="I18" s="308">
        <v>137441</v>
      </c>
      <c r="J18" s="308">
        <v>-46314</v>
      </c>
      <c r="K18" s="308">
        <v>4346240</v>
      </c>
      <c r="L18" s="308">
        <v>1913390</v>
      </c>
      <c r="M18" s="309">
        <v>0.44480575427272218</v>
      </c>
    </row>
    <row r="19" spans="2:13">
      <c r="B19" s="364"/>
      <c r="C19" s="380">
        <v>62</v>
      </c>
      <c r="D19" s="86">
        <v>1987</v>
      </c>
      <c r="E19" s="308">
        <v>9843544</v>
      </c>
      <c r="F19" s="308">
        <v>9719388</v>
      </c>
      <c r="G19" s="308">
        <v>124156</v>
      </c>
      <c r="H19" s="308">
        <v>10847</v>
      </c>
      <c r="I19" s="308">
        <v>113309</v>
      </c>
      <c r="J19" s="308">
        <v>84897</v>
      </c>
      <c r="K19" s="308">
        <v>4581667</v>
      </c>
      <c r="L19" s="308">
        <v>1933205</v>
      </c>
      <c r="M19" s="309">
        <v>0.43718025644026337</v>
      </c>
    </row>
    <row r="20" spans="2:13">
      <c r="B20" s="364"/>
      <c r="C20" s="380">
        <v>63</v>
      </c>
      <c r="D20" s="86">
        <v>1988</v>
      </c>
      <c r="E20" s="308">
        <v>11859156</v>
      </c>
      <c r="F20" s="308">
        <v>11742577</v>
      </c>
      <c r="G20" s="308">
        <v>116609</v>
      </c>
      <c r="H20" s="308">
        <v>11516</v>
      </c>
      <c r="I20" s="308">
        <v>105093</v>
      </c>
      <c r="J20" s="308">
        <v>-131984</v>
      </c>
      <c r="K20" s="308">
        <v>4917750</v>
      </c>
      <c r="L20" s="308">
        <v>1942786</v>
      </c>
      <c r="M20" s="309">
        <v>0.41907991795648791</v>
      </c>
    </row>
    <row r="21" spans="2:13">
      <c r="B21" s="364" t="s">
        <v>87</v>
      </c>
      <c r="C21" s="380">
        <v>1</v>
      </c>
      <c r="D21" s="86">
        <v>1989</v>
      </c>
      <c r="E21" s="308">
        <v>13654973</v>
      </c>
      <c r="F21" s="308">
        <v>13522897</v>
      </c>
      <c r="G21" s="308">
        <v>132076</v>
      </c>
      <c r="H21" s="308">
        <v>34723</v>
      </c>
      <c r="I21" s="308">
        <v>97353</v>
      </c>
      <c r="J21" s="308">
        <v>-7740</v>
      </c>
      <c r="K21" s="308">
        <v>6070828</v>
      </c>
      <c r="L21" s="308">
        <v>1992615</v>
      </c>
      <c r="M21" s="309">
        <v>0.38174244450079065</v>
      </c>
    </row>
    <row r="22" spans="2:13">
      <c r="B22" s="364"/>
      <c r="C22" s="380">
        <v>2</v>
      </c>
      <c r="D22" s="86">
        <v>1990</v>
      </c>
      <c r="E22" s="308">
        <v>12676549</v>
      </c>
      <c r="F22" s="308">
        <v>12552094</v>
      </c>
      <c r="G22" s="308">
        <v>124455</v>
      </c>
      <c r="H22" s="308">
        <v>7896</v>
      </c>
      <c r="I22" s="308">
        <v>116559</v>
      </c>
      <c r="J22" s="308">
        <v>19206</v>
      </c>
      <c r="K22" s="308">
        <v>6026487</v>
      </c>
      <c r="L22" s="308">
        <v>2011473</v>
      </c>
      <c r="M22" s="309">
        <v>0.35235193718897112</v>
      </c>
    </row>
    <row r="23" spans="2:13">
      <c r="B23" s="364"/>
      <c r="C23" s="380">
        <v>3</v>
      </c>
      <c r="D23" s="86">
        <v>1991</v>
      </c>
      <c r="E23" s="308">
        <v>12794389</v>
      </c>
      <c r="F23" s="308">
        <v>12572024</v>
      </c>
      <c r="G23" s="308">
        <v>222365</v>
      </c>
      <c r="H23" s="308">
        <v>102061</v>
      </c>
      <c r="I23" s="308">
        <v>120304</v>
      </c>
      <c r="J23" s="308">
        <v>34762</v>
      </c>
      <c r="K23" s="308">
        <v>6563395</v>
      </c>
      <c r="L23" s="308">
        <v>2100805</v>
      </c>
      <c r="M23" s="309">
        <v>0.32735965216900392</v>
      </c>
    </row>
    <row r="24" spans="2:13">
      <c r="B24" s="364"/>
      <c r="C24" s="380">
        <v>4</v>
      </c>
      <c r="D24" s="86">
        <v>1992</v>
      </c>
      <c r="E24" s="308">
        <v>15085219</v>
      </c>
      <c r="F24" s="308">
        <v>14879001</v>
      </c>
      <c r="G24" s="308">
        <v>206218</v>
      </c>
      <c r="H24" s="308">
        <v>105915</v>
      </c>
      <c r="I24" s="308">
        <v>100303</v>
      </c>
      <c r="J24" s="308">
        <v>27299</v>
      </c>
      <c r="K24" s="308">
        <v>6825552</v>
      </c>
      <c r="L24" s="308">
        <v>2148011</v>
      </c>
      <c r="M24" s="309">
        <v>0.32285083696145955</v>
      </c>
    </row>
    <row r="25" spans="2:13">
      <c r="B25" s="364"/>
      <c r="C25" s="380">
        <v>5</v>
      </c>
      <c r="D25" s="86">
        <v>1993</v>
      </c>
      <c r="E25" s="308">
        <v>15043369</v>
      </c>
      <c r="F25" s="308">
        <v>14851862</v>
      </c>
      <c r="G25" s="308">
        <v>191507</v>
      </c>
      <c r="H25" s="308">
        <v>103517</v>
      </c>
      <c r="I25" s="308">
        <v>87990</v>
      </c>
      <c r="J25" s="308">
        <v>204835</v>
      </c>
      <c r="K25" s="308">
        <v>6873942</v>
      </c>
      <c r="L25" s="308">
        <v>2272131</v>
      </c>
      <c r="M25" s="309">
        <v>0.32177436566149131</v>
      </c>
    </row>
    <row r="26" spans="2:13">
      <c r="B26" s="364"/>
      <c r="C26" s="380">
        <v>6</v>
      </c>
      <c r="D26" s="86">
        <v>1994</v>
      </c>
      <c r="E26" s="308">
        <v>16039597</v>
      </c>
      <c r="F26" s="308">
        <v>15847372</v>
      </c>
      <c r="G26" s="308">
        <v>192225</v>
      </c>
      <c r="H26" s="308">
        <v>44502</v>
      </c>
      <c r="I26" s="308">
        <v>147723</v>
      </c>
      <c r="J26" s="308">
        <v>317972</v>
      </c>
      <c r="K26" s="308">
        <v>7100607</v>
      </c>
      <c r="L26" s="308">
        <v>2356825</v>
      </c>
      <c r="M26" s="309">
        <v>0.32572096312555815</v>
      </c>
    </row>
    <row r="27" spans="2:13">
      <c r="B27" s="364"/>
      <c r="C27" s="380">
        <v>7</v>
      </c>
      <c r="D27" s="86">
        <v>1995</v>
      </c>
      <c r="E27" s="308">
        <v>16167641</v>
      </c>
      <c r="F27" s="308">
        <v>16019750</v>
      </c>
      <c r="G27" s="308">
        <v>147891</v>
      </c>
      <c r="H27" s="308">
        <v>26938</v>
      </c>
      <c r="I27" s="308">
        <v>120953</v>
      </c>
      <c r="J27" s="308">
        <v>647171</v>
      </c>
      <c r="K27" s="308">
        <v>7038569</v>
      </c>
      <c r="L27" s="308">
        <v>2492707</v>
      </c>
      <c r="M27" s="309">
        <v>0.33887038050966839</v>
      </c>
    </row>
    <row r="28" spans="2:13">
      <c r="B28" s="364"/>
      <c r="C28" s="380">
        <v>8</v>
      </c>
      <c r="D28" s="86">
        <v>1996</v>
      </c>
      <c r="E28" s="308">
        <v>17923176</v>
      </c>
      <c r="F28" s="308">
        <v>17741111</v>
      </c>
      <c r="G28" s="308">
        <v>182065</v>
      </c>
      <c r="H28" s="308">
        <v>80287</v>
      </c>
      <c r="I28" s="308">
        <v>101778</v>
      </c>
      <c r="J28" s="308">
        <v>492673</v>
      </c>
      <c r="K28" s="308">
        <v>7120571</v>
      </c>
      <c r="L28" s="308">
        <v>2465741</v>
      </c>
      <c r="M28" s="309">
        <v>0.34411755319376613</v>
      </c>
    </row>
    <row r="29" spans="2:13">
      <c r="B29" s="364"/>
      <c r="C29" s="380">
        <v>9</v>
      </c>
      <c r="D29" s="86">
        <v>1997</v>
      </c>
      <c r="E29" s="308">
        <v>15436104</v>
      </c>
      <c r="F29" s="308">
        <v>15235916</v>
      </c>
      <c r="G29" s="308">
        <v>200188</v>
      </c>
      <c r="H29" s="308">
        <v>44018</v>
      </c>
      <c r="I29" s="308">
        <v>156170</v>
      </c>
      <c r="J29" s="308">
        <v>-145159</v>
      </c>
      <c r="K29" s="308">
        <v>7338838</v>
      </c>
      <c r="L29" s="308">
        <v>2595072</v>
      </c>
      <c r="M29" s="309">
        <v>0.35134729223591138</v>
      </c>
    </row>
    <row r="30" spans="2:13">
      <c r="B30" s="364"/>
      <c r="C30" s="380">
        <v>10</v>
      </c>
      <c r="D30" s="86">
        <v>1998</v>
      </c>
      <c r="E30" s="308">
        <v>17143720</v>
      </c>
      <c r="F30" s="308">
        <v>16852552</v>
      </c>
      <c r="G30" s="308">
        <v>291168</v>
      </c>
      <c r="H30" s="308">
        <v>88396</v>
      </c>
      <c r="I30" s="308">
        <v>202772</v>
      </c>
      <c r="J30" s="308">
        <v>909564</v>
      </c>
      <c r="K30" s="308">
        <v>7819294</v>
      </c>
      <c r="L30" s="308">
        <v>2526798</v>
      </c>
      <c r="M30" s="309">
        <v>0.34101377135517369</v>
      </c>
    </row>
    <row r="31" spans="2:13">
      <c r="B31" s="364"/>
      <c r="C31" s="380">
        <v>11</v>
      </c>
      <c r="D31" s="86">
        <v>1999</v>
      </c>
      <c r="E31" s="308">
        <v>18514653</v>
      </c>
      <c r="F31" s="308">
        <v>18318873</v>
      </c>
      <c r="G31" s="308">
        <v>195780</v>
      </c>
      <c r="H31" s="308">
        <v>45598</v>
      </c>
      <c r="I31" s="308">
        <v>150182</v>
      </c>
      <c r="J31" s="308">
        <v>664293</v>
      </c>
      <c r="K31" s="308">
        <v>7819294</v>
      </c>
      <c r="L31" s="308">
        <v>2526798</v>
      </c>
      <c r="M31" s="309">
        <v>0.33330208995598559</v>
      </c>
    </row>
    <row r="32" spans="2:13">
      <c r="B32" s="364"/>
      <c r="C32" s="380">
        <v>12</v>
      </c>
      <c r="D32" s="86">
        <v>2000</v>
      </c>
      <c r="E32" s="308">
        <v>16806202</v>
      </c>
      <c r="F32" s="308">
        <v>16486094</v>
      </c>
      <c r="G32" s="308">
        <v>320108</v>
      </c>
      <c r="H32" s="308">
        <v>140644</v>
      </c>
      <c r="I32" s="308">
        <v>179464</v>
      </c>
      <c r="J32" s="308">
        <v>404746</v>
      </c>
      <c r="K32" s="308">
        <v>7930100</v>
      </c>
      <c r="L32" s="308">
        <v>2451696</v>
      </c>
      <c r="M32" s="309">
        <v>0.31848718694117117</v>
      </c>
    </row>
    <row r="33" spans="2:13">
      <c r="B33" s="364"/>
      <c r="C33" s="380">
        <v>13</v>
      </c>
      <c r="D33" s="86">
        <v>2001</v>
      </c>
      <c r="E33" s="308">
        <v>17824458</v>
      </c>
      <c r="F33" s="308">
        <v>17653240</v>
      </c>
      <c r="G33" s="308">
        <v>171218</v>
      </c>
      <c r="H33" s="308">
        <v>36165</v>
      </c>
      <c r="I33" s="308">
        <v>135053</v>
      </c>
      <c r="J33" s="308">
        <v>299289</v>
      </c>
      <c r="K33" s="308">
        <v>7930100</v>
      </c>
      <c r="L33" s="308">
        <v>2451696</v>
      </c>
      <c r="M33" s="309">
        <v>0.31382525070063316</v>
      </c>
    </row>
    <row r="34" spans="2:13">
      <c r="B34" s="364"/>
      <c r="C34" s="380">
        <v>14</v>
      </c>
      <c r="D34" s="86">
        <v>2002</v>
      </c>
      <c r="E34" s="308">
        <v>15749542</v>
      </c>
      <c r="F34" s="308">
        <v>15479515</v>
      </c>
      <c r="G34" s="308">
        <v>270027</v>
      </c>
      <c r="H34" s="308">
        <v>80285</v>
      </c>
      <c r="I34" s="308">
        <v>189742</v>
      </c>
      <c r="J34" s="308">
        <v>3796</v>
      </c>
      <c r="K34" s="308">
        <v>7371487</v>
      </c>
      <c r="L34" s="308">
        <v>2506185</v>
      </c>
      <c r="M34" s="309">
        <v>0.31943675709930286</v>
      </c>
    </row>
    <row r="35" spans="2:13">
      <c r="B35" s="364"/>
      <c r="C35" s="380">
        <v>15</v>
      </c>
      <c r="D35" s="86">
        <v>2003</v>
      </c>
      <c r="E35" s="308">
        <v>15801291</v>
      </c>
      <c r="F35" s="308">
        <v>15725612</v>
      </c>
      <c r="G35" s="308">
        <v>75679</v>
      </c>
      <c r="H35" s="308">
        <v>25175</v>
      </c>
      <c r="I35" s="308">
        <v>50504</v>
      </c>
      <c r="J35" s="308">
        <v>-139238</v>
      </c>
      <c r="K35" s="308">
        <v>7771034</v>
      </c>
      <c r="L35" s="308">
        <v>2254826</v>
      </c>
      <c r="M35" s="309">
        <v>0.31310158007214911</v>
      </c>
    </row>
    <row r="36" spans="2:13">
      <c r="B36" s="364"/>
      <c r="C36" s="380">
        <v>16</v>
      </c>
      <c r="D36" s="86">
        <v>2004</v>
      </c>
      <c r="E36" s="308">
        <v>14789291</v>
      </c>
      <c r="F36" s="308">
        <v>14689725</v>
      </c>
      <c r="G36" s="308">
        <v>99566</v>
      </c>
      <c r="H36" s="308">
        <v>1555</v>
      </c>
      <c r="I36" s="308">
        <v>98011</v>
      </c>
      <c r="J36" s="308">
        <v>144433</v>
      </c>
      <c r="K36" s="308">
        <v>7055436</v>
      </c>
      <c r="L36" s="308">
        <v>2364594</v>
      </c>
      <c r="M36" s="309">
        <v>0.33300000000000002</v>
      </c>
    </row>
    <row r="37" spans="2:13">
      <c r="B37" s="364"/>
      <c r="C37" s="380">
        <v>17</v>
      </c>
      <c r="D37" s="86">
        <v>2005</v>
      </c>
      <c r="E37" s="308">
        <v>14219548</v>
      </c>
      <c r="F37" s="308">
        <v>14099489</v>
      </c>
      <c r="G37" s="308">
        <v>120059</v>
      </c>
      <c r="H37" s="308">
        <v>8800</v>
      </c>
      <c r="I37" s="308">
        <v>111259</v>
      </c>
      <c r="J37" s="308">
        <v>132036</v>
      </c>
      <c r="K37" s="308">
        <v>6974476</v>
      </c>
      <c r="L37" s="308">
        <v>2353910</v>
      </c>
      <c r="M37" s="309">
        <v>0.33800000000000002</v>
      </c>
    </row>
    <row r="38" spans="2:13">
      <c r="B38" s="364"/>
      <c r="C38" s="380">
        <v>18</v>
      </c>
      <c r="D38" s="86">
        <v>2006</v>
      </c>
      <c r="E38" s="308">
        <v>14905674</v>
      </c>
      <c r="F38" s="308">
        <v>14635927</v>
      </c>
      <c r="G38" s="308">
        <v>269747</v>
      </c>
      <c r="H38" s="308">
        <v>176363</v>
      </c>
      <c r="I38" s="308">
        <v>93384</v>
      </c>
      <c r="J38" s="308">
        <v>-21615</v>
      </c>
      <c r="K38" s="308">
        <v>6975930</v>
      </c>
      <c r="L38" s="308">
        <v>2479381</v>
      </c>
      <c r="M38" s="309">
        <v>0.34300000000000003</v>
      </c>
    </row>
    <row r="39" spans="2:13">
      <c r="B39" s="364"/>
      <c r="C39" s="380">
        <v>19</v>
      </c>
      <c r="D39" s="86">
        <v>2007</v>
      </c>
      <c r="E39" s="308">
        <v>15221517</v>
      </c>
      <c r="F39" s="308">
        <v>15043085</v>
      </c>
      <c r="G39" s="308">
        <v>178432</v>
      </c>
      <c r="H39" s="308">
        <v>27077</v>
      </c>
      <c r="I39" s="308">
        <v>151355</v>
      </c>
      <c r="J39" s="308">
        <v>-52703</v>
      </c>
      <c r="K39" s="308">
        <v>6896247</v>
      </c>
      <c r="L39" s="308">
        <v>2464324</v>
      </c>
      <c r="M39" s="309">
        <v>0.35</v>
      </c>
    </row>
    <row r="40" spans="2:13">
      <c r="B40" s="364"/>
      <c r="C40" s="380">
        <v>20</v>
      </c>
      <c r="D40" s="86">
        <v>2008</v>
      </c>
      <c r="E40" s="308">
        <v>16455757</v>
      </c>
      <c r="F40" s="308">
        <v>16055866</v>
      </c>
      <c r="G40" s="308">
        <v>399891</v>
      </c>
      <c r="H40" s="308">
        <v>234001</v>
      </c>
      <c r="I40" s="308">
        <v>165890</v>
      </c>
      <c r="J40" s="308">
        <v>39460</v>
      </c>
      <c r="K40" s="308">
        <v>6898889</v>
      </c>
      <c r="L40" s="308">
        <v>2480278</v>
      </c>
      <c r="M40" s="309">
        <v>0.35699999999999998</v>
      </c>
    </row>
    <row r="41" spans="2:13">
      <c r="B41" s="364"/>
      <c r="C41" s="380">
        <v>21</v>
      </c>
      <c r="D41" s="86">
        <v>2009</v>
      </c>
      <c r="E41" s="308">
        <v>17113274</v>
      </c>
      <c r="F41" s="308">
        <v>16881460</v>
      </c>
      <c r="G41" s="308">
        <v>231814</v>
      </c>
      <c r="H41" s="308">
        <v>60031</v>
      </c>
      <c r="I41" s="308">
        <v>171783</v>
      </c>
      <c r="J41" s="308">
        <v>161613</v>
      </c>
      <c r="K41" s="308">
        <v>6978146</v>
      </c>
      <c r="L41" s="308">
        <v>2396595</v>
      </c>
      <c r="M41" s="309">
        <v>0.35299999999999998</v>
      </c>
    </row>
    <row r="42" spans="2:13">
      <c r="B42" s="364"/>
      <c r="C42" s="380">
        <v>22</v>
      </c>
      <c r="D42" s="86">
        <v>2010</v>
      </c>
      <c r="E42" s="308">
        <v>16881473</v>
      </c>
      <c r="F42" s="308">
        <v>16496188</v>
      </c>
      <c r="G42" s="308">
        <v>385285</v>
      </c>
      <c r="H42" s="308">
        <v>98382</v>
      </c>
      <c r="I42" s="308">
        <v>286903</v>
      </c>
      <c r="J42" s="308">
        <v>115245</v>
      </c>
      <c r="K42" s="308">
        <v>6977881</v>
      </c>
      <c r="L42" s="308">
        <v>2338437</v>
      </c>
      <c r="M42" s="309">
        <v>0.34599999999999997</v>
      </c>
    </row>
    <row r="43" spans="2:13">
      <c r="B43" s="364"/>
      <c r="C43" s="380">
        <v>23</v>
      </c>
      <c r="D43" s="86">
        <v>2011</v>
      </c>
      <c r="E43" s="308">
        <v>16824357</v>
      </c>
      <c r="F43" s="308">
        <v>16568876</v>
      </c>
      <c r="G43" s="308">
        <v>255481</v>
      </c>
      <c r="H43" s="308">
        <v>36828</v>
      </c>
      <c r="I43" s="308">
        <v>218653</v>
      </c>
      <c r="J43" s="308">
        <v>-33210</v>
      </c>
      <c r="K43" s="308">
        <v>7023547</v>
      </c>
      <c r="L43" s="308">
        <v>2381758</v>
      </c>
      <c r="M43" s="309">
        <v>0.33900000000000002</v>
      </c>
    </row>
    <row r="44" spans="2:13">
      <c r="B44" s="364"/>
      <c r="C44" s="380">
        <v>24</v>
      </c>
      <c r="D44" s="86">
        <v>2012</v>
      </c>
      <c r="E44" s="308">
        <v>14399181</v>
      </c>
      <c r="F44" s="308">
        <v>14136154</v>
      </c>
      <c r="G44" s="308">
        <v>263027</v>
      </c>
      <c r="H44" s="308">
        <v>63398</v>
      </c>
      <c r="I44" s="308">
        <v>199629</v>
      </c>
      <c r="J44" s="308">
        <v>217031</v>
      </c>
      <c r="K44" s="308">
        <v>6922966</v>
      </c>
      <c r="L44" s="308">
        <v>2412417</v>
      </c>
      <c r="M44" s="309">
        <v>0.34100000000000003</v>
      </c>
    </row>
    <row r="45" spans="2:13">
      <c r="B45" s="364"/>
      <c r="C45" s="380">
        <v>25</v>
      </c>
      <c r="D45" s="86">
        <v>2013</v>
      </c>
      <c r="E45" s="308">
        <v>16216307</v>
      </c>
      <c r="F45" s="308">
        <v>15670496</v>
      </c>
      <c r="G45" s="308">
        <v>545811</v>
      </c>
      <c r="H45" s="308">
        <v>256945</v>
      </c>
      <c r="I45" s="308">
        <v>288866</v>
      </c>
      <c r="J45" s="308">
        <v>89328</v>
      </c>
      <c r="K45" s="308">
        <v>7004205</v>
      </c>
      <c r="L45" s="308">
        <v>2339398</v>
      </c>
      <c r="M45" s="309">
        <v>0.34</v>
      </c>
    </row>
    <row r="46" spans="2:13">
      <c r="B46" s="364"/>
      <c r="C46" s="380">
        <v>26</v>
      </c>
      <c r="D46" s="86">
        <v>2014</v>
      </c>
      <c r="E46" s="308">
        <v>18560263</v>
      </c>
      <c r="F46" s="308">
        <v>17770201</v>
      </c>
      <c r="G46" s="308">
        <v>790062</v>
      </c>
      <c r="H46" s="308">
        <v>275368</v>
      </c>
      <c r="I46" s="308">
        <v>514694</v>
      </c>
      <c r="J46" s="308">
        <v>236330</v>
      </c>
      <c r="K46" s="308">
        <v>7077284</v>
      </c>
      <c r="L46" s="308">
        <v>2299736</v>
      </c>
      <c r="M46" s="309">
        <v>0.33600000000000002</v>
      </c>
    </row>
    <row r="47" spans="2:13">
      <c r="B47" s="364"/>
      <c r="C47" s="380">
        <v>27</v>
      </c>
      <c r="D47" s="86">
        <v>2015</v>
      </c>
      <c r="E47" s="308">
        <v>17875893</v>
      </c>
      <c r="F47" s="308">
        <v>17180955</v>
      </c>
      <c r="G47" s="308">
        <v>694938</v>
      </c>
      <c r="H47" s="308">
        <v>208091</v>
      </c>
      <c r="I47" s="308">
        <v>486847</v>
      </c>
      <c r="J47" s="308">
        <v>27767</v>
      </c>
      <c r="K47" s="308">
        <v>7436284</v>
      </c>
      <c r="L47" s="308">
        <v>2419302</v>
      </c>
      <c r="M47" s="307">
        <v>0.33</v>
      </c>
    </row>
    <row r="48" spans="2:13">
      <c r="B48" s="364"/>
      <c r="C48" s="380">
        <v>28</v>
      </c>
      <c r="D48" s="86">
        <v>2016</v>
      </c>
      <c r="E48" s="308">
        <v>17022597</v>
      </c>
      <c r="F48" s="308">
        <v>16519163</v>
      </c>
      <c r="G48" s="308">
        <v>503434</v>
      </c>
      <c r="H48" s="308">
        <v>126565</v>
      </c>
      <c r="I48" s="308">
        <v>376869</v>
      </c>
      <c r="J48" s="308">
        <v>-92186</v>
      </c>
      <c r="K48" s="308">
        <v>7567367</v>
      </c>
      <c r="L48" s="308">
        <v>2568745</v>
      </c>
      <c r="M48" s="307">
        <v>0.33</v>
      </c>
    </row>
    <row r="49" spans="2:13">
      <c r="B49" s="364"/>
      <c r="C49" s="380">
        <v>29</v>
      </c>
      <c r="D49" s="86">
        <v>2017</v>
      </c>
      <c r="E49" s="308">
        <v>15650517</v>
      </c>
      <c r="F49" s="308">
        <v>15031823</v>
      </c>
      <c r="G49" s="308">
        <v>618694</v>
      </c>
      <c r="H49" s="308">
        <v>119818</v>
      </c>
      <c r="I49" s="308">
        <v>498876</v>
      </c>
      <c r="J49" s="308">
        <v>122088</v>
      </c>
      <c r="K49" s="308">
        <v>7573430</v>
      </c>
      <c r="L49" s="308">
        <v>2540282</v>
      </c>
      <c r="M49" s="307">
        <v>0.33</v>
      </c>
    </row>
    <row r="50" spans="2:13">
      <c r="B50" s="364"/>
      <c r="C50" s="380">
        <v>30</v>
      </c>
      <c r="D50" s="86">
        <v>2018</v>
      </c>
      <c r="E50" s="308">
        <v>15621918</v>
      </c>
      <c r="F50" s="308">
        <v>15025321</v>
      </c>
      <c r="G50" s="308">
        <v>596597</v>
      </c>
      <c r="H50" s="308">
        <v>78409</v>
      </c>
      <c r="I50" s="308">
        <v>518188</v>
      </c>
      <c r="J50" s="308">
        <v>19347</v>
      </c>
      <c r="K50" s="308">
        <v>7527382</v>
      </c>
      <c r="L50" s="308">
        <v>2620225</v>
      </c>
      <c r="M50" s="307">
        <v>0.34</v>
      </c>
    </row>
    <row r="51" spans="2:13">
      <c r="B51" s="364" t="s">
        <v>86</v>
      </c>
      <c r="C51" s="380">
        <v>1</v>
      </c>
      <c r="D51" s="86">
        <v>2019</v>
      </c>
      <c r="E51" s="308">
        <v>17632777</v>
      </c>
      <c r="F51" s="308">
        <v>17209256</v>
      </c>
      <c r="G51" s="308">
        <v>423521</v>
      </c>
      <c r="H51" s="308">
        <v>87809</v>
      </c>
      <c r="I51" s="308">
        <v>335712</v>
      </c>
      <c r="J51" s="308">
        <v>751794</v>
      </c>
      <c r="K51" s="308">
        <v>7587598</v>
      </c>
      <c r="L51" s="308">
        <v>2625098</v>
      </c>
      <c r="M51" s="307">
        <v>0.35</v>
      </c>
    </row>
    <row r="52" spans="2:13">
      <c r="B52" s="364"/>
      <c r="C52" s="380">
        <v>2</v>
      </c>
      <c r="D52" s="86">
        <v>2020</v>
      </c>
      <c r="E52" s="308">
        <v>20629551</v>
      </c>
      <c r="F52" s="308">
        <v>19736044</v>
      </c>
      <c r="G52" s="308">
        <v>893507</v>
      </c>
      <c r="H52" s="308">
        <v>345001</v>
      </c>
      <c r="I52" s="308">
        <v>548506</v>
      </c>
      <c r="J52" s="308">
        <v>212798</v>
      </c>
      <c r="K52" s="308">
        <v>7884160</v>
      </c>
      <c r="L52" s="308">
        <v>2699515</v>
      </c>
      <c r="M52" s="307">
        <v>0.35</v>
      </c>
    </row>
    <row r="53" spans="2:13">
      <c r="B53" s="364"/>
      <c r="C53" s="380">
        <v>3</v>
      </c>
      <c r="D53" s="86">
        <v>2021</v>
      </c>
      <c r="E53" s="308">
        <v>18637775</v>
      </c>
      <c r="F53" s="308">
        <v>17840449</v>
      </c>
      <c r="G53" s="308">
        <v>797326</v>
      </c>
      <c r="H53" s="308">
        <v>170930</v>
      </c>
      <c r="I53" s="308">
        <v>626396</v>
      </c>
      <c r="J53" s="308">
        <v>1146447</v>
      </c>
      <c r="K53" s="308">
        <v>8147047</v>
      </c>
      <c r="L53" s="308">
        <v>2638384</v>
      </c>
      <c r="M53" s="307">
        <v>0.34</v>
      </c>
    </row>
    <row r="54" spans="2:13">
      <c r="B54" s="364"/>
      <c r="C54" s="380">
        <v>4</v>
      </c>
      <c r="D54" s="86">
        <v>2022</v>
      </c>
      <c r="E54" s="308">
        <v>17991132</v>
      </c>
      <c r="F54" s="308">
        <v>17013889</v>
      </c>
      <c r="G54" s="308">
        <v>977243</v>
      </c>
      <c r="H54" s="308">
        <v>134605</v>
      </c>
      <c r="I54" s="308">
        <v>842638</v>
      </c>
      <c r="J54" s="308">
        <v>249375</v>
      </c>
      <c r="K54" s="308">
        <v>8139090</v>
      </c>
      <c r="L54" s="308">
        <v>2767029</v>
      </c>
      <c r="M54" s="307">
        <v>0.33</v>
      </c>
    </row>
    <row r="55" spans="2:13">
      <c r="B55" s="364"/>
      <c r="C55" s="380">
        <v>5</v>
      </c>
      <c r="D55" s="86">
        <v>2023</v>
      </c>
      <c r="E55" s="308">
        <v>17874181</v>
      </c>
      <c r="F55" s="308">
        <v>17171433</v>
      </c>
      <c r="G55" s="308">
        <v>702748</v>
      </c>
      <c r="H55" s="308">
        <v>97911</v>
      </c>
      <c r="I55" s="308">
        <v>604837</v>
      </c>
      <c r="J55" s="308">
        <v>482661</v>
      </c>
      <c r="K55" s="308">
        <v>8196489</v>
      </c>
      <c r="L55" s="308">
        <v>2880060</v>
      </c>
      <c r="M55" s="307">
        <v>0.34</v>
      </c>
    </row>
    <row r="56" spans="2:13">
      <c r="B56" s="367"/>
      <c r="C56" s="383"/>
      <c r="D56" s="386"/>
      <c r="E56" s="306"/>
      <c r="F56" s="306"/>
      <c r="G56" s="306"/>
      <c r="H56" s="306"/>
      <c r="I56" s="306"/>
      <c r="J56" s="306"/>
      <c r="K56" s="306"/>
      <c r="L56" s="306"/>
      <c r="M56" s="305"/>
    </row>
    <row r="57" spans="2:13">
      <c r="B57" s="357" t="s">
        <v>908</v>
      </c>
      <c r="C57" s="379"/>
      <c r="D57" s="380"/>
      <c r="E57" s="308"/>
      <c r="F57" s="308"/>
      <c r="G57" s="308"/>
      <c r="H57" s="308"/>
      <c r="I57" s="308"/>
      <c r="J57" s="308"/>
      <c r="K57" s="308"/>
      <c r="L57" s="308"/>
      <c r="M57" s="309"/>
    </row>
    <row r="58" spans="2:13">
      <c r="B58" s="364" t="s">
        <v>411</v>
      </c>
      <c r="C58" s="380">
        <v>50</v>
      </c>
      <c r="D58" s="86">
        <v>1975</v>
      </c>
      <c r="E58" s="308">
        <v>101124323</v>
      </c>
      <c r="F58" s="308">
        <v>100300088</v>
      </c>
      <c r="G58" s="308">
        <v>824235</v>
      </c>
      <c r="H58" s="308">
        <v>90820</v>
      </c>
      <c r="I58" s="308">
        <v>733415</v>
      </c>
      <c r="J58" s="308">
        <v>495866</v>
      </c>
      <c r="K58" s="308">
        <v>42150668</v>
      </c>
      <c r="L58" s="308">
        <v>13089349</v>
      </c>
      <c r="M58" s="309">
        <v>0.28399999999999997</v>
      </c>
    </row>
    <row r="59" spans="2:13">
      <c r="B59" s="357"/>
      <c r="C59" s="380">
        <v>51</v>
      </c>
      <c r="D59" s="86">
        <v>1976</v>
      </c>
      <c r="E59" s="308">
        <v>120832429</v>
      </c>
      <c r="F59" s="308">
        <v>118955182</v>
      </c>
      <c r="G59" s="308">
        <v>1877247</v>
      </c>
      <c r="H59" s="308">
        <v>113515</v>
      </c>
      <c r="I59" s="308">
        <v>1763732</v>
      </c>
      <c r="J59" s="308">
        <v>1651497</v>
      </c>
      <c r="K59" s="308">
        <v>46296983</v>
      </c>
      <c r="L59" s="308">
        <v>15002835</v>
      </c>
      <c r="M59" s="309">
        <v>0.30599999999999999</v>
      </c>
    </row>
    <row r="60" spans="2:13">
      <c r="B60" s="357"/>
      <c r="C60" s="380">
        <v>52</v>
      </c>
      <c r="D60" s="86">
        <v>1977</v>
      </c>
      <c r="E60" s="308">
        <v>144277853</v>
      </c>
      <c r="F60" s="308">
        <v>142921372</v>
      </c>
      <c r="G60" s="308">
        <v>1356481</v>
      </c>
      <c r="H60" s="308">
        <v>119218</v>
      </c>
      <c r="I60" s="308">
        <v>1237263</v>
      </c>
      <c r="J60" s="308">
        <v>250749</v>
      </c>
      <c r="K60" s="308">
        <v>52820180</v>
      </c>
      <c r="L60" s="308">
        <v>17592137</v>
      </c>
      <c r="M60" s="309">
        <v>0.32300000000000001</v>
      </c>
    </row>
    <row r="61" spans="2:13">
      <c r="B61" s="357"/>
      <c r="C61" s="380">
        <v>53</v>
      </c>
      <c r="D61" s="86">
        <v>1978</v>
      </c>
      <c r="E61" s="308">
        <v>163757593</v>
      </c>
      <c r="F61" s="308">
        <v>161584073</v>
      </c>
      <c r="G61" s="308">
        <v>2173520</v>
      </c>
      <c r="H61" s="308">
        <v>102371</v>
      </c>
      <c r="I61" s="308">
        <v>2071149</v>
      </c>
      <c r="J61" s="308">
        <v>2188252</v>
      </c>
      <c r="K61" s="308">
        <v>61359939</v>
      </c>
      <c r="L61" s="308">
        <v>20339792</v>
      </c>
      <c r="M61" s="309">
        <v>0.32900000000000001</v>
      </c>
    </row>
    <row r="62" spans="2:13">
      <c r="B62" s="357"/>
      <c r="C62" s="380">
        <v>54</v>
      </c>
      <c r="D62" s="86">
        <v>1979</v>
      </c>
      <c r="E62" s="308">
        <v>183570634</v>
      </c>
      <c r="F62" s="308">
        <v>180774931</v>
      </c>
      <c r="G62" s="308">
        <v>2795703</v>
      </c>
      <c r="H62" s="308">
        <v>530314</v>
      </c>
      <c r="I62" s="308">
        <v>2265389</v>
      </c>
      <c r="J62" s="308">
        <v>1555055</v>
      </c>
      <c r="K62" s="308">
        <v>68289959</v>
      </c>
      <c r="L62" s="308">
        <v>23658286</v>
      </c>
      <c r="M62" s="309">
        <v>0.33700000000000002</v>
      </c>
    </row>
    <row r="63" spans="2:13">
      <c r="B63" s="357"/>
      <c r="C63" s="380">
        <v>55</v>
      </c>
      <c r="D63" s="86">
        <v>1980</v>
      </c>
      <c r="E63" s="308">
        <v>202915274</v>
      </c>
      <c r="F63" s="308">
        <v>200326766</v>
      </c>
      <c r="G63" s="308">
        <v>2588508</v>
      </c>
      <c r="H63" s="308">
        <v>680498</v>
      </c>
      <c r="I63" s="308">
        <v>1908010</v>
      </c>
      <c r="J63" s="308">
        <v>-213309</v>
      </c>
      <c r="K63" s="308">
        <v>75557357</v>
      </c>
      <c r="L63" s="308">
        <v>27233171</v>
      </c>
      <c r="M63" s="309">
        <v>0.34599999999999997</v>
      </c>
    </row>
    <row r="64" spans="2:13">
      <c r="B64" s="357"/>
      <c r="C64" s="380">
        <v>56</v>
      </c>
      <c r="D64" s="86">
        <v>1981</v>
      </c>
      <c r="E64" s="308">
        <v>218952033</v>
      </c>
      <c r="F64" s="308">
        <v>216692462</v>
      </c>
      <c r="G64" s="308">
        <v>2259571</v>
      </c>
      <c r="H64" s="308">
        <v>482142</v>
      </c>
      <c r="I64" s="308">
        <v>1777429</v>
      </c>
      <c r="J64" s="308">
        <v>543016</v>
      </c>
      <c r="K64" s="308">
        <v>83827527</v>
      </c>
      <c r="L64" s="308">
        <v>30807694</v>
      </c>
      <c r="M64" s="309">
        <v>0.35799999999999998</v>
      </c>
    </row>
    <row r="65" spans="2:13">
      <c r="B65" s="357"/>
      <c r="C65" s="380">
        <v>57</v>
      </c>
      <c r="D65" s="86">
        <v>1982</v>
      </c>
      <c r="E65" s="308">
        <v>213984834</v>
      </c>
      <c r="F65" s="308">
        <v>211267219</v>
      </c>
      <c r="G65" s="308">
        <v>2717615</v>
      </c>
      <c r="H65" s="308">
        <v>167727</v>
      </c>
      <c r="I65" s="308">
        <v>2549888</v>
      </c>
      <c r="J65" s="308">
        <v>2878810</v>
      </c>
      <c r="K65" s="308">
        <v>91301484</v>
      </c>
      <c r="L65" s="308">
        <v>35458007</v>
      </c>
      <c r="M65" s="309">
        <v>0.372</v>
      </c>
    </row>
    <row r="66" spans="2:13">
      <c r="B66" s="357"/>
      <c r="C66" s="380">
        <v>58</v>
      </c>
      <c r="D66" s="86">
        <v>1983</v>
      </c>
      <c r="E66" s="308">
        <v>235483970</v>
      </c>
      <c r="F66" s="308">
        <v>231897409</v>
      </c>
      <c r="G66" s="308">
        <v>3586561</v>
      </c>
      <c r="H66" s="308">
        <v>912497</v>
      </c>
      <c r="I66" s="308">
        <v>2674064</v>
      </c>
      <c r="J66" s="308">
        <v>1731295</v>
      </c>
      <c r="K66" s="308">
        <v>92839137</v>
      </c>
      <c r="L66" s="308">
        <v>37067517</v>
      </c>
      <c r="M66" s="309">
        <v>0.38500000000000001</v>
      </c>
    </row>
    <row r="67" spans="2:13">
      <c r="B67" s="357"/>
      <c r="C67" s="380">
        <v>59</v>
      </c>
      <c r="D67" s="86">
        <v>1984</v>
      </c>
      <c r="E67" s="308">
        <v>258755752</v>
      </c>
      <c r="F67" s="308">
        <v>255825002</v>
      </c>
      <c r="G67" s="308">
        <v>2930750</v>
      </c>
      <c r="H67" s="308">
        <v>337580</v>
      </c>
      <c r="I67" s="308">
        <v>2593170</v>
      </c>
      <c r="J67" s="308">
        <v>2237348</v>
      </c>
      <c r="K67" s="308">
        <v>95146192</v>
      </c>
      <c r="L67" s="308">
        <v>39153455</v>
      </c>
      <c r="M67" s="309">
        <v>0.4</v>
      </c>
    </row>
    <row r="68" spans="2:13">
      <c r="B68" s="357"/>
      <c r="C68" s="380">
        <v>60</v>
      </c>
      <c r="D68" s="86">
        <v>1985</v>
      </c>
      <c r="E68" s="308">
        <v>248529830</v>
      </c>
      <c r="F68" s="308">
        <v>245044349</v>
      </c>
      <c r="G68" s="308">
        <v>3485181</v>
      </c>
      <c r="H68" s="308">
        <v>504762</v>
      </c>
      <c r="I68" s="308">
        <v>2980419</v>
      </c>
      <c r="J68" s="308">
        <v>2302100</v>
      </c>
      <c r="K68" s="308">
        <v>103827317</v>
      </c>
      <c r="L68" s="308">
        <v>42481413</v>
      </c>
      <c r="M68" s="309">
        <v>0.40699999999999997</v>
      </c>
    </row>
    <row r="69" spans="2:13">
      <c r="B69" s="357"/>
      <c r="C69" s="380">
        <v>61</v>
      </c>
      <c r="D69" s="86">
        <v>1986</v>
      </c>
      <c r="E69" s="308">
        <v>250341755</v>
      </c>
      <c r="F69" s="308">
        <v>246258934</v>
      </c>
      <c r="G69" s="308">
        <v>4102801</v>
      </c>
      <c r="H69" s="308">
        <v>537809</v>
      </c>
      <c r="I69" s="308">
        <v>3534992</v>
      </c>
      <c r="J69" s="308">
        <v>1835370</v>
      </c>
      <c r="K69" s="308">
        <v>110466617</v>
      </c>
      <c r="L69" s="308">
        <v>46074421</v>
      </c>
      <c r="M69" s="309">
        <v>0.41299999999999998</v>
      </c>
    </row>
    <row r="70" spans="2:13">
      <c r="B70" s="357"/>
      <c r="C70" s="380">
        <v>62</v>
      </c>
      <c r="D70" s="86">
        <v>1987</v>
      </c>
      <c r="E70" s="308">
        <v>234252585</v>
      </c>
      <c r="F70" s="308">
        <v>251083653</v>
      </c>
      <c r="G70" s="308">
        <v>3168932</v>
      </c>
      <c r="H70" s="308">
        <v>434133</v>
      </c>
      <c r="I70" s="308">
        <v>2734799</v>
      </c>
      <c r="J70" s="308">
        <v>45494</v>
      </c>
      <c r="K70" s="308">
        <v>115422998</v>
      </c>
      <c r="L70" s="308">
        <v>47222316</v>
      </c>
      <c r="M70" s="309">
        <v>0.41199999999999998</v>
      </c>
    </row>
    <row r="71" spans="2:13">
      <c r="B71" s="357"/>
      <c r="C71" s="380">
        <v>63</v>
      </c>
      <c r="D71" s="86">
        <v>1988</v>
      </c>
      <c r="E71" s="308">
        <v>267340682</v>
      </c>
      <c r="F71" s="308">
        <v>263747628</v>
      </c>
      <c r="G71" s="308">
        <v>3593054</v>
      </c>
      <c r="H71" s="308">
        <v>869845</v>
      </c>
      <c r="I71" s="308">
        <v>2723209</v>
      </c>
      <c r="J71" s="308">
        <v>906316</v>
      </c>
      <c r="K71" s="308">
        <v>124658973</v>
      </c>
      <c r="L71" s="308">
        <v>49536072</v>
      </c>
      <c r="M71" s="309">
        <v>0.40799999999999997</v>
      </c>
    </row>
    <row r="72" spans="2:13">
      <c r="B72" s="378" t="s">
        <v>87</v>
      </c>
      <c r="C72" s="380">
        <v>1</v>
      </c>
      <c r="D72" s="86">
        <v>1989</v>
      </c>
      <c r="E72" s="308">
        <v>315759212</v>
      </c>
      <c r="F72" s="308">
        <v>311488652</v>
      </c>
      <c r="G72" s="308">
        <v>4270560</v>
      </c>
      <c r="H72" s="308">
        <v>1171098</v>
      </c>
      <c r="I72" s="308">
        <v>3099462</v>
      </c>
      <c r="J72" s="308">
        <v>1730932</v>
      </c>
      <c r="K72" s="308">
        <v>153790957</v>
      </c>
      <c r="L72" s="308">
        <v>51883821</v>
      </c>
      <c r="M72" s="309">
        <v>0.38100000000000001</v>
      </c>
    </row>
    <row r="73" spans="2:13">
      <c r="B73" s="378"/>
      <c r="C73" s="380">
        <v>2</v>
      </c>
      <c r="D73" s="86">
        <v>1990</v>
      </c>
      <c r="E73" s="308">
        <v>323966718</v>
      </c>
      <c r="F73" s="308">
        <v>320275673</v>
      </c>
      <c r="G73" s="308">
        <v>3691045</v>
      </c>
      <c r="H73" s="308">
        <v>768839</v>
      </c>
      <c r="I73" s="308">
        <v>2922206</v>
      </c>
      <c r="J73" s="308">
        <v>681248</v>
      </c>
      <c r="K73" s="308">
        <v>155017361</v>
      </c>
      <c r="L73" s="308">
        <v>55827374</v>
      </c>
      <c r="M73" s="309">
        <v>0.36499999999999999</v>
      </c>
    </row>
    <row r="74" spans="2:13">
      <c r="B74" s="378"/>
      <c r="C74" s="380">
        <v>3</v>
      </c>
      <c r="D74" s="86">
        <v>1991</v>
      </c>
      <c r="E74" s="308">
        <v>356279326</v>
      </c>
      <c r="F74" s="308">
        <v>351714980</v>
      </c>
      <c r="G74" s="308">
        <v>4564346</v>
      </c>
      <c r="H74" s="308">
        <v>1889792</v>
      </c>
      <c r="I74" s="308">
        <v>2674554</v>
      </c>
      <c r="J74" s="308">
        <v>246329</v>
      </c>
      <c r="K74" s="308">
        <v>166004041</v>
      </c>
      <c r="L74" s="308">
        <v>58192586</v>
      </c>
      <c r="M74" s="309">
        <v>0.34900000000000003</v>
      </c>
    </row>
    <row r="75" spans="2:13">
      <c r="B75" s="378"/>
      <c r="C75" s="380">
        <v>4</v>
      </c>
      <c r="D75" s="86">
        <v>1992</v>
      </c>
      <c r="E75" s="308">
        <v>389432677</v>
      </c>
      <c r="F75" s="308">
        <v>385011309</v>
      </c>
      <c r="G75" s="308">
        <v>4421368</v>
      </c>
      <c r="H75" s="308">
        <v>1496222</v>
      </c>
      <c r="I75" s="308">
        <v>2925146</v>
      </c>
      <c r="J75" s="308">
        <v>3011498</v>
      </c>
      <c r="K75" s="308">
        <v>179683811</v>
      </c>
      <c r="L75" s="308">
        <v>62053689</v>
      </c>
      <c r="M75" s="309">
        <v>0.35199999999999998</v>
      </c>
    </row>
    <row r="76" spans="2:13">
      <c r="B76" s="378"/>
      <c r="C76" s="380">
        <v>5</v>
      </c>
      <c r="D76" s="86">
        <v>1993</v>
      </c>
      <c r="E76" s="308">
        <v>420508339</v>
      </c>
      <c r="F76" s="308">
        <v>414846842</v>
      </c>
      <c r="G76" s="308">
        <v>5661497</v>
      </c>
      <c r="H76" s="308">
        <v>2147695</v>
      </c>
      <c r="I76" s="308">
        <v>3513802</v>
      </c>
      <c r="J76" s="308">
        <v>2042328</v>
      </c>
      <c r="K76" s="308">
        <v>184141154</v>
      </c>
      <c r="L76" s="308">
        <v>64675494</v>
      </c>
      <c r="M76" s="309">
        <v>0.34900000000000003</v>
      </c>
    </row>
    <row r="77" spans="2:13">
      <c r="B77" s="378"/>
      <c r="C77" s="380">
        <v>6</v>
      </c>
      <c r="D77" s="86">
        <v>1994</v>
      </c>
      <c r="E77" s="308">
        <v>432077617</v>
      </c>
      <c r="F77" s="308">
        <v>426789814</v>
      </c>
      <c r="G77" s="308">
        <v>5287803</v>
      </c>
      <c r="H77" s="308">
        <v>1900643</v>
      </c>
      <c r="I77" s="308">
        <v>3387160</v>
      </c>
      <c r="J77" s="308">
        <v>3326618</v>
      </c>
      <c r="K77" s="308">
        <v>184888619</v>
      </c>
      <c r="L77" s="308">
        <v>66721240</v>
      </c>
      <c r="M77" s="309">
        <v>0.35299999999999998</v>
      </c>
    </row>
    <row r="78" spans="2:13">
      <c r="B78" s="378"/>
      <c r="C78" s="380">
        <v>7</v>
      </c>
      <c r="D78" s="86">
        <v>1995</v>
      </c>
      <c r="E78" s="308">
        <v>446705891</v>
      </c>
      <c r="F78" s="308">
        <v>439921560</v>
      </c>
      <c r="G78" s="308">
        <v>6784331</v>
      </c>
      <c r="H78" s="308">
        <v>3032018</v>
      </c>
      <c r="I78" s="308">
        <v>3752313</v>
      </c>
      <c r="J78" s="308">
        <v>4659472</v>
      </c>
      <c r="K78" s="308">
        <v>193394029</v>
      </c>
      <c r="L78" s="308">
        <v>69796486</v>
      </c>
      <c r="M78" s="309">
        <v>0.35799999999999998</v>
      </c>
    </row>
    <row r="79" spans="2:13">
      <c r="B79" s="378"/>
      <c r="C79" s="380">
        <v>8</v>
      </c>
      <c r="D79" s="86">
        <v>1996</v>
      </c>
      <c r="E79" s="308">
        <v>451857961</v>
      </c>
      <c r="F79" s="308">
        <v>444840043</v>
      </c>
      <c r="G79" s="308">
        <v>7017918</v>
      </c>
      <c r="H79" s="308">
        <v>3039912</v>
      </c>
      <c r="I79" s="308">
        <v>3978006</v>
      </c>
      <c r="J79" s="308">
        <v>2343240</v>
      </c>
      <c r="K79" s="308">
        <v>199199615</v>
      </c>
      <c r="L79" s="308">
        <v>71801764</v>
      </c>
      <c r="M79" s="309">
        <v>0.36099999999999999</v>
      </c>
    </row>
    <row r="80" spans="2:13">
      <c r="B80" s="378"/>
      <c r="C80" s="380">
        <v>9</v>
      </c>
      <c r="D80" s="86">
        <v>1997</v>
      </c>
      <c r="E80" s="308">
        <v>460693609</v>
      </c>
      <c r="F80" s="308">
        <v>453267098</v>
      </c>
      <c r="G80" s="308">
        <v>7426511</v>
      </c>
      <c r="H80" s="308">
        <v>2369918</v>
      </c>
      <c r="I80" s="308">
        <v>5056593</v>
      </c>
      <c r="J80" s="308">
        <v>6580866</v>
      </c>
      <c r="K80" s="308">
        <v>204666114</v>
      </c>
      <c r="L80" s="308">
        <v>74465308</v>
      </c>
      <c r="M80" s="309">
        <v>0.36199999999999999</v>
      </c>
    </row>
    <row r="81" spans="2:13">
      <c r="B81" s="378"/>
      <c r="C81" s="380">
        <v>10</v>
      </c>
      <c r="D81" s="86">
        <v>1998</v>
      </c>
      <c r="E81" s="308">
        <v>479813259</v>
      </c>
      <c r="F81" s="308">
        <v>468432689</v>
      </c>
      <c r="G81" s="308">
        <v>11380570</v>
      </c>
      <c r="H81" s="308">
        <v>6583366</v>
      </c>
      <c r="I81" s="308">
        <v>4797204</v>
      </c>
      <c r="J81" s="308">
        <v>8632477</v>
      </c>
      <c r="K81" s="308">
        <v>214367894</v>
      </c>
      <c r="L81" s="308">
        <v>75701072</v>
      </c>
      <c r="M81" s="309">
        <v>0.36199999999999999</v>
      </c>
    </row>
    <row r="82" spans="2:13">
      <c r="B82" s="378"/>
      <c r="C82" s="380">
        <v>11</v>
      </c>
      <c r="D82" s="86">
        <v>1999</v>
      </c>
      <c r="E82" s="308">
        <v>493988228</v>
      </c>
      <c r="F82" s="308">
        <v>484978086</v>
      </c>
      <c r="G82" s="308">
        <v>9010142</v>
      </c>
      <c r="H82" s="308">
        <v>3465236</v>
      </c>
      <c r="I82" s="308">
        <v>5544906</v>
      </c>
      <c r="J82" s="308">
        <v>5251629</v>
      </c>
      <c r="K82" s="308">
        <v>214367894</v>
      </c>
      <c r="L82" s="308">
        <v>75701072</v>
      </c>
      <c r="M82" s="309">
        <v>0.35899999999999999</v>
      </c>
    </row>
    <row r="83" spans="2:13">
      <c r="B83" s="378"/>
      <c r="C83" s="380">
        <v>12</v>
      </c>
      <c r="D83" s="86">
        <v>2000</v>
      </c>
      <c r="E83" s="308">
        <v>459213243</v>
      </c>
      <c r="F83" s="308">
        <v>450089581</v>
      </c>
      <c r="G83" s="308">
        <v>9123662</v>
      </c>
      <c r="H83" s="308">
        <v>4063618</v>
      </c>
      <c r="I83" s="308">
        <v>5060044</v>
      </c>
      <c r="J83" s="308">
        <v>3913005</v>
      </c>
      <c r="K83" s="308">
        <v>216436400</v>
      </c>
      <c r="L83" s="308">
        <v>75543819</v>
      </c>
      <c r="M83" s="309">
        <v>0.35399999999999998</v>
      </c>
    </row>
    <row r="84" spans="2:13">
      <c r="B84" s="378"/>
      <c r="C84" s="380">
        <v>13</v>
      </c>
      <c r="D84" s="86">
        <v>2001</v>
      </c>
      <c r="E84" s="308">
        <v>459959356</v>
      </c>
      <c r="F84" s="308">
        <v>451758806</v>
      </c>
      <c r="G84" s="308">
        <v>8200550</v>
      </c>
      <c r="H84" s="308">
        <v>3223891</v>
      </c>
      <c r="I84" s="308">
        <v>4976659</v>
      </c>
      <c r="J84" s="308">
        <v>4077944</v>
      </c>
      <c r="K84" s="308">
        <v>216436400</v>
      </c>
      <c r="L84" s="308">
        <v>75543819</v>
      </c>
      <c r="M84" s="309">
        <v>0.35499999999999998</v>
      </c>
    </row>
    <row r="85" spans="2:13">
      <c r="B85" s="378"/>
      <c r="C85" s="380">
        <v>14</v>
      </c>
      <c r="D85" s="86">
        <v>2002</v>
      </c>
      <c r="E85" s="308">
        <v>448821662</v>
      </c>
      <c r="F85" s="308">
        <v>440842177</v>
      </c>
      <c r="G85" s="308">
        <v>7979485</v>
      </c>
      <c r="H85" s="308">
        <v>3264002</v>
      </c>
      <c r="I85" s="308">
        <v>4715483</v>
      </c>
      <c r="J85" s="308">
        <v>-58430</v>
      </c>
      <c r="K85" s="308">
        <v>204479524</v>
      </c>
      <c r="L85" s="308">
        <v>75340674</v>
      </c>
      <c r="M85" s="309">
        <v>0.36</v>
      </c>
    </row>
    <row r="86" spans="2:13">
      <c r="B86" s="378"/>
      <c r="C86" s="380">
        <v>15</v>
      </c>
      <c r="D86" s="86">
        <v>2003</v>
      </c>
      <c r="E86" s="308">
        <v>444937902</v>
      </c>
      <c r="F86" s="308">
        <v>436786938</v>
      </c>
      <c r="G86" s="308">
        <v>8150964</v>
      </c>
      <c r="H86" s="308">
        <v>2437706</v>
      </c>
      <c r="I86" s="308">
        <v>5713258</v>
      </c>
      <c r="J86" s="308">
        <v>983171</v>
      </c>
      <c r="K86" s="308">
        <v>216044810</v>
      </c>
      <c r="L86" s="308">
        <v>70603909</v>
      </c>
      <c r="M86" s="309">
        <v>0.36499999999999999</v>
      </c>
    </row>
    <row r="87" spans="2:13">
      <c r="B87" s="378"/>
      <c r="C87" s="380">
        <v>16</v>
      </c>
      <c r="D87" s="86">
        <v>2004</v>
      </c>
      <c r="E87" s="308">
        <v>456693082</v>
      </c>
      <c r="F87" s="308">
        <v>447401055</v>
      </c>
      <c r="G87" s="308">
        <v>9292027</v>
      </c>
      <c r="H87" s="308">
        <v>2701377</v>
      </c>
      <c r="I87" s="308">
        <v>6590650</v>
      </c>
      <c r="J87" s="308">
        <v>5059910</v>
      </c>
      <c r="K87" s="308">
        <v>192261052</v>
      </c>
      <c r="L87" s="308">
        <v>72921287</v>
      </c>
      <c r="M87" s="309">
        <v>0.37</v>
      </c>
    </row>
    <row r="88" spans="2:13">
      <c r="B88" s="378"/>
      <c r="C88" s="380">
        <v>17</v>
      </c>
      <c r="D88" s="86">
        <v>2005</v>
      </c>
      <c r="E88" s="308">
        <v>428520298</v>
      </c>
      <c r="F88" s="308">
        <v>422079437</v>
      </c>
      <c r="G88" s="308">
        <v>6440861</v>
      </c>
      <c r="H88" s="308">
        <v>2116693</v>
      </c>
      <c r="I88" s="308">
        <v>4324168</v>
      </c>
      <c r="J88" s="308">
        <v>1337</v>
      </c>
      <c r="K88" s="308">
        <v>188279475</v>
      </c>
      <c r="L88" s="308">
        <v>73105360</v>
      </c>
      <c r="M88" s="309">
        <v>0.38800000000000001</v>
      </c>
    </row>
    <row r="89" spans="2:13">
      <c r="B89" s="378"/>
      <c r="C89" s="380">
        <v>18</v>
      </c>
      <c r="D89" s="86">
        <v>2006</v>
      </c>
      <c r="E89" s="308">
        <v>421362330</v>
      </c>
      <c r="F89" s="308">
        <v>416108301</v>
      </c>
      <c r="G89" s="308">
        <v>5254029</v>
      </c>
      <c r="H89" s="308">
        <v>1660446</v>
      </c>
      <c r="I89" s="308">
        <v>3593583</v>
      </c>
      <c r="J89" s="308">
        <v>1927344</v>
      </c>
      <c r="K89" s="308">
        <v>186333614</v>
      </c>
      <c r="L89" s="308">
        <v>75901729</v>
      </c>
      <c r="M89" s="309">
        <v>0.39100000000000001</v>
      </c>
    </row>
    <row r="90" spans="2:13">
      <c r="B90" s="378"/>
      <c r="C90" s="380">
        <v>19</v>
      </c>
      <c r="D90" s="86">
        <v>2007</v>
      </c>
      <c r="E90" s="308">
        <v>409988379</v>
      </c>
      <c r="F90" s="308">
        <v>405237815</v>
      </c>
      <c r="G90" s="308">
        <v>4750564</v>
      </c>
      <c r="H90" s="308">
        <v>1005145</v>
      </c>
      <c r="I90" s="308">
        <v>3745419</v>
      </c>
      <c r="J90" s="308">
        <v>6117493</v>
      </c>
      <c r="K90" s="308">
        <v>184809634</v>
      </c>
      <c r="L90" s="308">
        <v>75349834</v>
      </c>
      <c r="M90" s="309">
        <v>0.40100000000000002</v>
      </c>
    </row>
    <row r="91" spans="2:13">
      <c r="B91" s="378"/>
      <c r="C91" s="380">
        <v>20</v>
      </c>
      <c r="D91" s="86">
        <v>2008</v>
      </c>
      <c r="E91" s="308">
        <v>414509190</v>
      </c>
      <c r="F91" s="308">
        <v>402415185</v>
      </c>
      <c r="G91" s="308">
        <v>12094005</v>
      </c>
      <c r="H91" s="308">
        <v>6624067</v>
      </c>
      <c r="I91" s="308">
        <v>5469938</v>
      </c>
      <c r="J91" s="308">
        <v>8998604</v>
      </c>
      <c r="K91" s="308">
        <v>188064224</v>
      </c>
      <c r="L91" s="308">
        <v>75054994</v>
      </c>
      <c r="M91" s="309">
        <v>0.40500000000000003</v>
      </c>
    </row>
    <row r="92" spans="2:13">
      <c r="B92" s="364"/>
      <c r="C92" s="380">
        <v>21</v>
      </c>
      <c r="D92" s="86">
        <v>2009</v>
      </c>
      <c r="E92" s="308">
        <v>445217849</v>
      </c>
      <c r="F92" s="308">
        <v>438013478</v>
      </c>
      <c r="G92" s="308">
        <v>7204371</v>
      </c>
      <c r="H92" s="308">
        <v>1944564</v>
      </c>
      <c r="I92" s="308">
        <v>5259807</v>
      </c>
      <c r="J92" s="308">
        <v>7926281</v>
      </c>
      <c r="K92" s="308">
        <v>189028216</v>
      </c>
      <c r="L92" s="308">
        <v>73685790</v>
      </c>
      <c r="M92" s="309">
        <v>0.39900000000000002</v>
      </c>
    </row>
    <row r="93" spans="2:13">
      <c r="B93" s="364"/>
      <c r="C93" s="380">
        <v>22</v>
      </c>
      <c r="D93" s="86">
        <v>2010</v>
      </c>
      <c r="E93" s="308">
        <v>463779258</v>
      </c>
      <c r="F93" s="308">
        <v>454605227</v>
      </c>
      <c r="G93" s="308">
        <v>9174031</v>
      </c>
      <c r="H93" s="308">
        <v>2794345</v>
      </c>
      <c r="I93" s="308">
        <v>6379686</v>
      </c>
      <c r="J93" s="308">
        <v>8458947</v>
      </c>
      <c r="K93" s="308">
        <v>189617800</v>
      </c>
      <c r="L93" s="308">
        <v>69120223</v>
      </c>
      <c r="M93" s="309">
        <v>0.38500000000000001</v>
      </c>
    </row>
    <row r="94" spans="2:13">
      <c r="B94" s="364"/>
      <c r="C94" s="380">
        <v>23</v>
      </c>
      <c r="D94" s="86">
        <v>2011</v>
      </c>
      <c r="E94" s="308">
        <v>440614494</v>
      </c>
      <c r="F94" s="308">
        <v>434436592</v>
      </c>
      <c r="G94" s="308">
        <v>6177902</v>
      </c>
      <c r="H94" s="308">
        <v>1138496</v>
      </c>
      <c r="I94" s="308">
        <v>5039406</v>
      </c>
      <c r="J94" s="308">
        <v>7211065</v>
      </c>
      <c r="K94" s="308">
        <v>189834742</v>
      </c>
      <c r="L94" s="308">
        <v>70782507</v>
      </c>
      <c r="M94" s="309">
        <v>0.376</v>
      </c>
    </row>
    <row r="95" spans="2:13">
      <c r="B95" s="364"/>
      <c r="C95" s="380">
        <v>24</v>
      </c>
      <c r="D95" s="86">
        <v>2012</v>
      </c>
      <c r="E95" s="308">
        <v>423104020</v>
      </c>
      <c r="F95" s="308">
        <v>416220761</v>
      </c>
      <c r="G95" s="308">
        <v>6883259</v>
      </c>
      <c r="H95" s="308">
        <v>1540176</v>
      </c>
      <c r="I95" s="308">
        <v>5343083</v>
      </c>
      <c r="J95" s="308">
        <v>7209873</v>
      </c>
      <c r="K95" s="308">
        <v>186308556</v>
      </c>
      <c r="L95" s="308">
        <v>69702318</v>
      </c>
      <c r="M95" s="309">
        <v>0.371</v>
      </c>
    </row>
    <row r="96" spans="2:13">
      <c r="B96" s="364"/>
      <c r="C96" s="380">
        <v>25</v>
      </c>
      <c r="D96" s="86">
        <v>2013</v>
      </c>
      <c r="E96" s="308">
        <v>433924473</v>
      </c>
      <c r="F96" s="308">
        <v>426252721</v>
      </c>
      <c r="G96" s="308">
        <v>7671752</v>
      </c>
      <c r="H96" s="308">
        <v>2129306</v>
      </c>
      <c r="I96" s="308">
        <v>5542446</v>
      </c>
      <c r="J96" s="308">
        <v>6149537</v>
      </c>
      <c r="K96" s="308">
        <v>186728172</v>
      </c>
      <c r="L96" s="308">
        <v>70844780</v>
      </c>
      <c r="M96" s="309">
        <v>0.375</v>
      </c>
    </row>
    <row r="97" spans="2:13">
      <c r="B97" s="364"/>
      <c r="C97" s="380">
        <v>26</v>
      </c>
      <c r="D97" s="86">
        <v>2014</v>
      </c>
      <c r="E97" s="308">
        <v>446921837</v>
      </c>
      <c r="F97" s="308">
        <v>437426985</v>
      </c>
      <c r="G97" s="308">
        <v>9494852</v>
      </c>
      <c r="H97" s="308">
        <v>2556360</v>
      </c>
      <c r="I97" s="308">
        <v>6938492</v>
      </c>
      <c r="J97" s="308">
        <v>6054821</v>
      </c>
      <c r="K97" s="308">
        <v>188332196</v>
      </c>
      <c r="L97" s="308">
        <v>71565385</v>
      </c>
      <c r="M97" s="309">
        <v>0.378</v>
      </c>
    </row>
    <row r="98" spans="2:13">
      <c r="B98" s="364"/>
      <c r="C98" s="380">
        <v>27</v>
      </c>
      <c r="D98" s="86">
        <v>2015</v>
      </c>
      <c r="E98" s="308">
        <v>456029532</v>
      </c>
      <c r="F98" s="308">
        <v>448241684</v>
      </c>
      <c r="G98" s="308">
        <v>7787848</v>
      </c>
      <c r="H98" s="308">
        <v>1293173</v>
      </c>
      <c r="I98" s="308">
        <v>6494675</v>
      </c>
      <c r="J98" s="308">
        <v>4823660</v>
      </c>
      <c r="K98" s="308">
        <v>195475230</v>
      </c>
      <c r="L98" s="308">
        <v>75317455</v>
      </c>
      <c r="M98" s="307">
        <v>0.38</v>
      </c>
    </row>
    <row r="99" spans="2:13">
      <c r="B99" s="364"/>
      <c r="C99" s="380">
        <v>28</v>
      </c>
      <c r="D99" s="86">
        <v>2016</v>
      </c>
      <c r="E99" s="308">
        <v>433897929</v>
      </c>
      <c r="F99" s="308">
        <v>425907556</v>
      </c>
      <c r="G99" s="308">
        <v>7990373</v>
      </c>
      <c r="H99" s="308">
        <v>1353986</v>
      </c>
      <c r="I99" s="308">
        <v>6636387</v>
      </c>
      <c r="J99" s="308">
        <v>2176535</v>
      </c>
      <c r="K99" s="308">
        <v>199202488</v>
      </c>
      <c r="L99" s="308">
        <v>77043594</v>
      </c>
      <c r="M99" s="307">
        <v>0.38</v>
      </c>
    </row>
    <row r="100" spans="2:13">
      <c r="B100" s="364"/>
      <c r="C100" s="380">
        <v>29</v>
      </c>
      <c r="D100" s="86">
        <v>2017</v>
      </c>
      <c r="E100" s="308">
        <v>433891101</v>
      </c>
      <c r="F100" s="308">
        <v>426272604</v>
      </c>
      <c r="G100" s="308">
        <v>7618497</v>
      </c>
      <c r="H100" s="308">
        <v>1502622</v>
      </c>
      <c r="I100" s="308">
        <v>6115875</v>
      </c>
      <c r="J100" s="308">
        <v>1613538</v>
      </c>
      <c r="K100" s="308">
        <v>198765793</v>
      </c>
      <c r="L100" s="308">
        <v>77440640</v>
      </c>
      <c r="M100" s="307">
        <v>0.39</v>
      </c>
    </row>
    <row r="101" spans="2:13">
      <c r="B101" s="364"/>
      <c r="C101" s="380">
        <v>30</v>
      </c>
      <c r="D101" s="86">
        <v>2018</v>
      </c>
      <c r="E101" s="308">
        <v>431463390</v>
      </c>
      <c r="F101" s="308">
        <v>423660932</v>
      </c>
      <c r="G101" s="308">
        <v>7802458</v>
      </c>
      <c r="H101" s="308">
        <v>1414212</v>
      </c>
      <c r="I101" s="308">
        <v>6388246</v>
      </c>
      <c r="J101" s="308">
        <v>2637715</v>
      </c>
      <c r="K101" s="308">
        <v>199807220</v>
      </c>
      <c r="L101" s="308">
        <v>78733679</v>
      </c>
      <c r="M101" s="307">
        <v>0.39</v>
      </c>
    </row>
    <row r="102" spans="2:13">
      <c r="B102" s="364" t="s">
        <v>86</v>
      </c>
      <c r="C102" s="380">
        <v>1</v>
      </c>
      <c r="D102" s="86">
        <v>2019</v>
      </c>
      <c r="E102" s="308">
        <v>445555004</v>
      </c>
      <c r="F102" s="308">
        <v>438331392</v>
      </c>
      <c r="G102" s="308">
        <v>7223612</v>
      </c>
      <c r="H102" s="308">
        <v>1022961</v>
      </c>
      <c r="I102" s="308">
        <v>6200651</v>
      </c>
      <c r="J102" s="308">
        <v>3916087</v>
      </c>
      <c r="K102" s="308">
        <v>202604335</v>
      </c>
      <c r="L102" s="308">
        <v>79105728</v>
      </c>
      <c r="M102" s="307">
        <v>0.39</v>
      </c>
    </row>
    <row r="103" spans="2:13">
      <c r="B103" s="364"/>
      <c r="C103" s="380">
        <v>2</v>
      </c>
      <c r="D103" s="86">
        <v>2020</v>
      </c>
      <c r="E103" s="308">
        <v>536360636</v>
      </c>
      <c r="F103" s="308">
        <v>526494962</v>
      </c>
      <c r="G103" s="308">
        <v>9865674</v>
      </c>
      <c r="H103" s="308">
        <v>2143902</v>
      </c>
      <c r="I103" s="308">
        <v>7721772</v>
      </c>
      <c r="J103" s="308">
        <v>3469558</v>
      </c>
      <c r="K103" s="308">
        <v>208378831</v>
      </c>
      <c r="L103" s="308">
        <v>83554395</v>
      </c>
      <c r="M103" s="307">
        <v>0.4</v>
      </c>
    </row>
    <row r="104" spans="2:13">
      <c r="B104" s="364"/>
      <c r="C104" s="380">
        <v>3</v>
      </c>
      <c r="D104" s="86">
        <v>2021</v>
      </c>
      <c r="E104" s="308">
        <v>498264366</v>
      </c>
      <c r="F104" s="308">
        <v>482789345</v>
      </c>
      <c r="G104" s="308">
        <v>15475021</v>
      </c>
      <c r="H104" s="308">
        <v>3663242</v>
      </c>
      <c r="I104" s="308">
        <v>11811779</v>
      </c>
      <c r="J104" s="308">
        <v>11140571</v>
      </c>
      <c r="K104" s="308">
        <v>214462406</v>
      </c>
      <c r="L104" s="308">
        <v>80369057</v>
      </c>
      <c r="M104" s="307">
        <v>0.39</v>
      </c>
    </row>
    <row r="105" spans="2:13">
      <c r="B105" s="364"/>
      <c r="C105" s="380">
        <v>4</v>
      </c>
      <c r="D105" s="86">
        <v>2022</v>
      </c>
      <c r="E105" s="308">
        <v>483494436</v>
      </c>
      <c r="F105" s="308">
        <v>468596676</v>
      </c>
      <c r="G105" s="308">
        <v>14897760</v>
      </c>
      <c r="H105" s="308">
        <v>3708145</v>
      </c>
      <c r="I105" s="308">
        <v>11189615</v>
      </c>
      <c r="J105" s="308">
        <v>4531872</v>
      </c>
      <c r="K105" s="529">
        <v>215065428</v>
      </c>
      <c r="L105" s="308">
        <v>83849392</v>
      </c>
      <c r="M105" s="307">
        <v>0.39</v>
      </c>
    </row>
    <row r="106" spans="2:13">
      <c r="B106" s="364"/>
      <c r="C106" s="380">
        <v>5</v>
      </c>
      <c r="D106" s="86">
        <v>2023</v>
      </c>
      <c r="E106" s="308">
        <v>493654871</v>
      </c>
      <c r="F106" s="308">
        <v>481341217</v>
      </c>
      <c r="G106" s="308">
        <v>12313654</v>
      </c>
      <c r="H106" s="308">
        <v>2786782</v>
      </c>
      <c r="I106" s="308">
        <v>9526872</v>
      </c>
      <c r="J106" s="308">
        <v>4340827</v>
      </c>
      <c r="K106" s="308">
        <v>217534293</v>
      </c>
      <c r="L106" s="308">
        <v>87321998</v>
      </c>
      <c r="M106" s="307">
        <v>0.39</v>
      </c>
    </row>
    <row r="107" spans="2:13">
      <c r="B107" s="367"/>
      <c r="C107" s="383"/>
      <c r="D107" s="386"/>
      <c r="E107" s="306"/>
      <c r="F107" s="306"/>
      <c r="G107" s="306"/>
      <c r="H107" s="306"/>
      <c r="I107" s="306"/>
      <c r="J107" s="306"/>
      <c r="K107" s="306"/>
      <c r="L107" s="306"/>
      <c r="M107" s="305"/>
    </row>
    <row r="108" spans="2:13">
      <c r="B108" s="379"/>
      <c r="C108" s="379"/>
      <c r="D108" s="379"/>
      <c r="E108" s="217"/>
      <c r="F108" s="217"/>
      <c r="G108" s="217"/>
      <c r="H108" s="217"/>
      <c r="I108" s="217"/>
      <c r="J108" s="217"/>
      <c r="K108" s="217"/>
      <c r="L108" s="217"/>
      <c r="M108" s="304"/>
    </row>
    <row r="109" spans="2:13">
      <c r="B109" s="79" t="s">
        <v>701</v>
      </c>
      <c r="C109" s="79" t="s">
        <v>986</v>
      </c>
      <c r="D109" s="379"/>
      <c r="E109" s="217"/>
      <c r="F109" s="217"/>
      <c r="G109" s="217"/>
      <c r="H109" s="217"/>
      <c r="I109" s="217"/>
      <c r="J109" s="217"/>
      <c r="K109" s="217"/>
      <c r="L109" s="217"/>
      <c r="M109" s="304"/>
    </row>
    <row r="110" spans="2:13">
      <c r="B110" s="79"/>
      <c r="C110" s="79" t="s">
        <v>985</v>
      </c>
      <c r="D110" s="379"/>
      <c r="E110" s="217"/>
      <c r="F110" s="217"/>
      <c r="G110" s="217"/>
      <c r="H110" s="217"/>
      <c r="I110" s="217"/>
      <c r="J110" s="217"/>
      <c r="K110" s="217"/>
      <c r="L110" s="217"/>
      <c r="M110" s="304"/>
    </row>
    <row r="111" spans="2:13">
      <c r="B111" s="79" t="s">
        <v>984</v>
      </c>
      <c r="C111" s="79"/>
    </row>
  </sheetData>
  <mergeCells count="3">
    <mergeCell ref="E4:J4"/>
    <mergeCell ref="B4:D5"/>
    <mergeCell ref="K4:M4"/>
  </mergeCells>
  <phoneticPr fontId="9"/>
  <pageMargins left="0.59055118110236227" right="0.59055118110236227" top="0.59055118110236227" bottom="0.59055118110236227" header="0.31496062992125984" footer="0.31496062992125984"/>
  <pageSetup paperSize="8" scale="79" orientation="portrait" horizontalDpi="300" verticalDpi="300" r:id="rId1"/>
  <rowBreaks count="1" manualBreakCount="1">
    <brk id="56" min="1" max="12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17765-F504-4947-9ECE-6EA6DE2D173B}">
  <dimension ref="B1:T121"/>
  <sheetViews>
    <sheetView zoomScale="80" zoomScaleNormal="80" workbookViewId="0">
      <pane xSplit="5" ySplit="6" topLeftCell="F7" activePane="bottomRight" state="frozen"/>
      <selection pane="topRight" activeCell="F1" sqref="F1"/>
      <selection pane="bottomLeft" activeCell="A7" sqref="A7"/>
      <selection pane="bottomRight"/>
    </sheetView>
  </sheetViews>
  <sheetFormatPr defaultRowHeight="18.75"/>
  <cols>
    <col min="2" max="2" width="5.625" customWidth="1"/>
    <col min="3" max="4" width="3.625" customWidth="1"/>
    <col min="5" max="5" width="5.625" customWidth="1"/>
    <col min="6" max="18" width="10.625" customWidth="1"/>
  </cols>
  <sheetData>
    <row r="1" spans="2:18" ht="39.950000000000003" customHeight="1" thickBot="1">
      <c r="B1" s="320" t="s">
        <v>1015</v>
      </c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8"/>
    </row>
    <row r="2" spans="2:18" ht="19.5" thickTop="1"/>
    <row r="3" spans="2:18">
      <c r="B3" t="s">
        <v>1014</v>
      </c>
    </row>
    <row r="4" spans="2:18">
      <c r="B4" s="587" t="s">
        <v>106</v>
      </c>
      <c r="C4" s="587"/>
      <c r="D4" s="587"/>
      <c r="E4" s="587"/>
      <c r="F4" s="587" t="s">
        <v>1013</v>
      </c>
      <c r="G4" s="665" t="s">
        <v>1012</v>
      </c>
      <c r="H4" s="666"/>
      <c r="I4" s="666"/>
      <c r="J4" s="666"/>
      <c r="K4" s="666"/>
      <c r="L4" s="667"/>
      <c r="M4" s="665" t="s">
        <v>1011</v>
      </c>
      <c r="N4" s="666"/>
      <c r="O4" s="666"/>
      <c r="P4" s="666"/>
      <c r="Q4" s="666"/>
      <c r="R4" s="667"/>
    </row>
    <row r="5" spans="2:18">
      <c r="B5" s="587"/>
      <c r="C5" s="587"/>
      <c r="D5" s="587"/>
      <c r="E5" s="587"/>
      <c r="F5" s="587"/>
      <c r="G5" s="588" t="s">
        <v>446</v>
      </c>
      <c r="H5" s="588" t="s">
        <v>1010</v>
      </c>
      <c r="I5" s="587" t="s">
        <v>1009</v>
      </c>
      <c r="J5" s="587" t="s">
        <v>1008</v>
      </c>
      <c r="K5" s="587"/>
      <c r="L5" s="587"/>
      <c r="M5" s="587" t="s">
        <v>1007</v>
      </c>
      <c r="N5" s="587" t="s">
        <v>1006</v>
      </c>
      <c r="O5" s="587" t="s">
        <v>1005</v>
      </c>
      <c r="P5" s="587" t="s">
        <v>1004</v>
      </c>
      <c r="Q5" s="587" t="s">
        <v>1003</v>
      </c>
      <c r="R5" s="587" t="s">
        <v>1002</v>
      </c>
    </row>
    <row r="6" spans="2:18">
      <c r="B6" s="587"/>
      <c r="C6" s="587"/>
      <c r="D6" s="587"/>
      <c r="E6" s="587"/>
      <c r="F6" s="587"/>
      <c r="G6" s="587"/>
      <c r="H6" s="587"/>
      <c r="I6" s="587"/>
      <c r="J6" s="349" t="s">
        <v>446</v>
      </c>
      <c r="K6" s="349" t="s">
        <v>1001</v>
      </c>
      <c r="L6" s="349" t="s">
        <v>909</v>
      </c>
      <c r="M6" s="587"/>
      <c r="N6" s="587"/>
      <c r="O6" s="587"/>
      <c r="P6" s="587"/>
      <c r="Q6" s="587"/>
      <c r="R6" s="587"/>
    </row>
    <row r="7" spans="2:18">
      <c r="B7" s="152" t="s">
        <v>352</v>
      </c>
      <c r="C7" s="376"/>
      <c r="D7" s="376"/>
      <c r="E7" s="37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</row>
    <row r="8" spans="2:18">
      <c r="B8" s="364" t="s">
        <v>411</v>
      </c>
      <c r="C8" s="316">
        <v>45</v>
      </c>
      <c r="D8" s="315" t="s">
        <v>703</v>
      </c>
      <c r="E8" s="86">
        <v>1970</v>
      </c>
      <c r="F8" s="214">
        <v>357</v>
      </c>
      <c r="G8" s="214">
        <v>341</v>
      </c>
      <c r="H8" s="214">
        <v>277</v>
      </c>
      <c r="I8" s="214">
        <v>18</v>
      </c>
      <c r="J8" s="214">
        <v>46</v>
      </c>
      <c r="K8" s="214">
        <v>34</v>
      </c>
      <c r="L8" s="214">
        <v>12</v>
      </c>
      <c r="M8" s="214">
        <v>16</v>
      </c>
      <c r="N8" s="214" t="s">
        <v>441</v>
      </c>
      <c r="O8" s="214" t="s">
        <v>441</v>
      </c>
      <c r="P8" s="214" t="s">
        <v>441</v>
      </c>
      <c r="Q8" s="214" t="s">
        <v>441</v>
      </c>
      <c r="R8" s="214" t="s">
        <v>441</v>
      </c>
    </row>
    <row r="9" spans="2:18">
      <c r="B9" s="364"/>
      <c r="C9" s="316">
        <v>46</v>
      </c>
      <c r="D9" s="315" t="s">
        <v>703</v>
      </c>
      <c r="E9" s="86">
        <v>1971</v>
      </c>
      <c r="F9" s="214">
        <v>357</v>
      </c>
      <c r="G9" s="214">
        <v>341</v>
      </c>
      <c r="H9" s="214">
        <v>277</v>
      </c>
      <c r="I9" s="214">
        <v>18</v>
      </c>
      <c r="J9" s="214">
        <v>46</v>
      </c>
      <c r="K9" s="214">
        <v>34</v>
      </c>
      <c r="L9" s="214">
        <v>12</v>
      </c>
      <c r="M9" s="214">
        <v>16</v>
      </c>
      <c r="N9" s="214" t="s">
        <v>441</v>
      </c>
      <c r="O9" s="214" t="s">
        <v>441</v>
      </c>
      <c r="P9" s="214" t="s">
        <v>441</v>
      </c>
      <c r="Q9" s="214" t="s">
        <v>441</v>
      </c>
      <c r="R9" s="214" t="s">
        <v>441</v>
      </c>
    </row>
    <row r="10" spans="2:18">
      <c r="B10" s="364"/>
      <c r="C10" s="316">
        <v>47</v>
      </c>
      <c r="D10" s="315" t="s">
        <v>703</v>
      </c>
      <c r="E10" s="86">
        <v>1972</v>
      </c>
      <c r="F10" s="214">
        <v>368</v>
      </c>
      <c r="G10" s="214">
        <v>350</v>
      </c>
      <c r="H10" s="214">
        <v>283</v>
      </c>
      <c r="I10" s="214">
        <v>18</v>
      </c>
      <c r="J10" s="214">
        <v>49</v>
      </c>
      <c r="K10" s="214">
        <v>36</v>
      </c>
      <c r="L10" s="214">
        <v>13</v>
      </c>
      <c r="M10" s="214">
        <v>18</v>
      </c>
      <c r="N10" s="214" t="s">
        <v>441</v>
      </c>
      <c r="O10" s="214" t="s">
        <v>441</v>
      </c>
      <c r="P10" s="214" t="s">
        <v>441</v>
      </c>
      <c r="Q10" s="214" t="s">
        <v>441</v>
      </c>
      <c r="R10" s="214" t="s">
        <v>441</v>
      </c>
    </row>
    <row r="11" spans="2:18">
      <c r="B11" s="364"/>
      <c r="C11" s="316">
        <v>48</v>
      </c>
      <c r="D11" s="315" t="s">
        <v>703</v>
      </c>
      <c r="E11" s="86">
        <v>1973</v>
      </c>
      <c r="F11" s="214">
        <v>402</v>
      </c>
      <c r="G11" s="214">
        <v>381</v>
      </c>
      <c r="H11" s="214">
        <v>307</v>
      </c>
      <c r="I11" s="214" t="s">
        <v>188</v>
      </c>
      <c r="J11" s="214">
        <v>74</v>
      </c>
      <c r="K11" s="214">
        <v>57</v>
      </c>
      <c r="L11" s="214">
        <v>10</v>
      </c>
      <c r="M11" s="214">
        <v>21</v>
      </c>
      <c r="N11" s="214" t="s">
        <v>441</v>
      </c>
      <c r="O11" s="214" t="s">
        <v>441</v>
      </c>
      <c r="P11" s="214" t="s">
        <v>441</v>
      </c>
      <c r="Q11" s="214" t="s">
        <v>441</v>
      </c>
      <c r="R11" s="214" t="s">
        <v>441</v>
      </c>
    </row>
    <row r="12" spans="2:18">
      <c r="B12" s="364"/>
      <c r="C12" s="316">
        <v>49</v>
      </c>
      <c r="D12" s="315" t="s">
        <v>703</v>
      </c>
      <c r="E12" s="86">
        <v>1974</v>
      </c>
      <c r="F12" s="214">
        <v>382</v>
      </c>
      <c r="G12" s="214">
        <v>360</v>
      </c>
      <c r="H12" s="214">
        <v>297</v>
      </c>
      <c r="I12" s="214" t="s">
        <v>188</v>
      </c>
      <c r="J12" s="214">
        <v>63</v>
      </c>
      <c r="K12" s="214">
        <v>47</v>
      </c>
      <c r="L12" s="214">
        <v>16</v>
      </c>
      <c r="M12" s="214">
        <v>22</v>
      </c>
      <c r="N12" s="214" t="s">
        <v>441</v>
      </c>
      <c r="O12" s="214" t="s">
        <v>441</v>
      </c>
      <c r="P12" s="214" t="s">
        <v>441</v>
      </c>
      <c r="Q12" s="214" t="s">
        <v>441</v>
      </c>
      <c r="R12" s="214" t="s">
        <v>441</v>
      </c>
    </row>
    <row r="13" spans="2:18">
      <c r="B13" s="364"/>
      <c r="C13" s="316">
        <v>50</v>
      </c>
      <c r="D13" s="315" t="s">
        <v>703</v>
      </c>
      <c r="E13" s="86">
        <v>1975</v>
      </c>
      <c r="F13" s="214">
        <v>405</v>
      </c>
      <c r="G13" s="214">
        <v>372</v>
      </c>
      <c r="H13" s="214">
        <v>300</v>
      </c>
      <c r="I13" s="214" t="s">
        <v>188</v>
      </c>
      <c r="J13" s="214">
        <v>72</v>
      </c>
      <c r="K13" s="214">
        <v>56</v>
      </c>
      <c r="L13" s="214">
        <v>16</v>
      </c>
      <c r="M13" s="214">
        <v>33</v>
      </c>
      <c r="N13" s="214" t="s">
        <v>441</v>
      </c>
      <c r="O13" s="214" t="s">
        <v>441</v>
      </c>
      <c r="P13" s="214" t="s">
        <v>441</v>
      </c>
      <c r="Q13" s="214" t="s">
        <v>441</v>
      </c>
      <c r="R13" s="214" t="s">
        <v>441</v>
      </c>
    </row>
    <row r="14" spans="2:18">
      <c r="B14" s="364"/>
      <c r="C14" s="316">
        <v>51</v>
      </c>
      <c r="D14" s="315" t="s">
        <v>703</v>
      </c>
      <c r="E14" s="86">
        <v>1976</v>
      </c>
      <c r="F14" s="214">
        <v>378</v>
      </c>
      <c r="G14" s="214">
        <v>356</v>
      </c>
      <c r="H14" s="214">
        <v>285</v>
      </c>
      <c r="I14" s="214" t="s">
        <v>188</v>
      </c>
      <c r="J14" s="214">
        <v>71</v>
      </c>
      <c r="K14" s="214">
        <v>55</v>
      </c>
      <c r="L14" s="214">
        <v>16</v>
      </c>
      <c r="M14" s="214">
        <v>22</v>
      </c>
      <c r="N14" s="214" t="s">
        <v>441</v>
      </c>
      <c r="O14" s="214" t="s">
        <v>441</v>
      </c>
      <c r="P14" s="214" t="s">
        <v>441</v>
      </c>
      <c r="Q14" s="214" t="s">
        <v>441</v>
      </c>
      <c r="R14" s="214" t="s">
        <v>441</v>
      </c>
    </row>
    <row r="15" spans="2:18">
      <c r="B15" s="364"/>
      <c r="C15" s="316">
        <v>52</v>
      </c>
      <c r="D15" s="315" t="s">
        <v>703</v>
      </c>
      <c r="E15" s="86">
        <v>1977</v>
      </c>
      <c r="F15" s="214">
        <v>393</v>
      </c>
      <c r="G15" s="214">
        <v>358</v>
      </c>
      <c r="H15" s="214">
        <v>286</v>
      </c>
      <c r="I15" s="214" t="s">
        <v>188</v>
      </c>
      <c r="J15" s="214">
        <v>72</v>
      </c>
      <c r="K15" s="214">
        <v>55</v>
      </c>
      <c r="L15" s="214">
        <v>17</v>
      </c>
      <c r="M15" s="214">
        <v>35</v>
      </c>
      <c r="N15" s="214" t="s">
        <v>441</v>
      </c>
      <c r="O15" s="214" t="s">
        <v>441</v>
      </c>
      <c r="P15" s="214" t="s">
        <v>441</v>
      </c>
      <c r="Q15" s="214" t="s">
        <v>441</v>
      </c>
      <c r="R15" s="214" t="s">
        <v>441</v>
      </c>
    </row>
    <row r="16" spans="2:18">
      <c r="B16" s="364"/>
      <c r="C16" s="316">
        <v>53</v>
      </c>
      <c r="D16" s="315" t="s">
        <v>703</v>
      </c>
      <c r="E16" s="86">
        <v>1978</v>
      </c>
      <c r="F16" s="214">
        <v>398</v>
      </c>
      <c r="G16" s="214">
        <v>368</v>
      </c>
      <c r="H16" s="214">
        <v>296</v>
      </c>
      <c r="I16" s="214" t="s">
        <v>188</v>
      </c>
      <c r="J16" s="214">
        <v>72</v>
      </c>
      <c r="K16" s="214">
        <v>55</v>
      </c>
      <c r="L16" s="214">
        <v>17</v>
      </c>
      <c r="M16" s="214">
        <v>30</v>
      </c>
      <c r="N16" s="214" t="s">
        <v>441</v>
      </c>
      <c r="O16" s="214" t="s">
        <v>441</v>
      </c>
      <c r="P16" s="214" t="s">
        <v>441</v>
      </c>
      <c r="Q16" s="214" t="s">
        <v>441</v>
      </c>
      <c r="R16" s="214" t="s">
        <v>441</v>
      </c>
    </row>
    <row r="17" spans="2:18">
      <c r="B17" s="364"/>
      <c r="C17" s="316">
        <v>54</v>
      </c>
      <c r="D17" s="315" t="s">
        <v>703</v>
      </c>
      <c r="E17" s="86">
        <v>1979</v>
      </c>
      <c r="F17" s="214">
        <v>424</v>
      </c>
      <c r="G17" s="214">
        <v>394</v>
      </c>
      <c r="H17" s="214">
        <v>318</v>
      </c>
      <c r="I17" s="214" t="s">
        <v>188</v>
      </c>
      <c r="J17" s="214">
        <v>76</v>
      </c>
      <c r="K17" s="214">
        <v>59</v>
      </c>
      <c r="L17" s="214">
        <v>17</v>
      </c>
      <c r="M17" s="214">
        <v>30</v>
      </c>
      <c r="N17" s="214" t="s">
        <v>441</v>
      </c>
      <c r="O17" s="214" t="s">
        <v>441</v>
      </c>
      <c r="P17" s="214" t="s">
        <v>441</v>
      </c>
      <c r="Q17" s="214" t="s">
        <v>441</v>
      </c>
      <c r="R17" s="214" t="s">
        <v>441</v>
      </c>
    </row>
    <row r="18" spans="2:18">
      <c r="B18" s="364"/>
      <c r="C18" s="316">
        <v>55</v>
      </c>
      <c r="D18" s="315" t="s">
        <v>703</v>
      </c>
      <c r="E18" s="86">
        <v>1980</v>
      </c>
      <c r="F18" s="214">
        <v>429</v>
      </c>
      <c r="G18" s="214">
        <v>399</v>
      </c>
      <c r="H18" s="214">
        <v>324</v>
      </c>
      <c r="I18" s="214" t="s">
        <v>188</v>
      </c>
      <c r="J18" s="214">
        <v>75</v>
      </c>
      <c r="K18" s="214">
        <v>57</v>
      </c>
      <c r="L18" s="214">
        <v>17</v>
      </c>
      <c r="M18" s="214">
        <v>30</v>
      </c>
      <c r="N18" s="214" t="s">
        <v>441</v>
      </c>
      <c r="O18" s="214" t="s">
        <v>441</v>
      </c>
      <c r="P18" s="214" t="s">
        <v>441</v>
      </c>
      <c r="Q18" s="214" t="s">
        <v>441</v>
      </c>
      <c r="R18" s="214" t="s">
        <v>441</v>
      </c>
    </row>
    <row r="19" spans="2:18">
      <c r="B19" s="364"/>
      <c r="C19" s="316">
        <v>56</v>
      </c>
      <c r="D19" s="315" t="s">
        <v>703</v>
      </c>
      <c r="E19" s="86">
        <v>1981</v>
      </c>
      <c r="F19" s="214">
        <v>413</v>
      </c>
      <c r="G19" s="214">
        <v>382</v>
      </c>
      <c r="H19" s="214">
        <v>311</v>
      </c>
      <c r="I19" s="214" t="s">
        <v>188</v>
      </c>
      <c r="J19" s="214">
        <v>71</v>
      </c>
      <c r="K19" s="214">
        <v>53</v>
      </c>
      <c r="L19" s="214">
        <v>17</v>
      </c>
      <c r="M19" s="214">
        <v>31</v>
      </c>
      <c r="N19" s="214" t="s">
        <v>441</v>
      </c>
      <c r="O19" s="214" t="s">
        <v>441</v>
      </c>
      <c r="P19" s="214" t="s">
        <v>441</v>
      </c>
      <c r="Q19" s="214" t="s">
        <v>441</v>
      </c>
      <c r="R19" s="214" t="s">
        <v>441</v>
      </c>
    </row>
    <row r="20" spans="2:18">
      <c r="B20" s="364"/>
      <c r="C20" s="316">
        <v>57</v>
      </c>
      <c r="D20" s="315" t="s">
        <v>703</v>
      </c>
      <c r="E20" s="86">
        <v>1982</v>
      </c>
      <c r="F20" s="214">
        <v>420</v>
      </c>
      <c r="G20" s="214">
        <v>390</v>
      </c>
      <c r="H20" s="214">
        <v>318</v>
      </c>
      <c r="I20" s="214" t="s">
        <v>188</v>
      </c>
      <c r="J20" s="214">
        <v>72</v>
      </c>
      <c r="K20" s="214">
        <v>54</v>
      </c>
      <c r="L20" s="214">
        <v>18</v>
      </c>
      <c r="M20" s="214">
        <v>30</v>
      </c>
      <c r="N20" s="214" t="s">
        <v>441</v>
      </c>
      <c r="O20" s="214" t="s">
        <v>441</v>
      </c>
      <c r="P20" s="214" t="s">
        <v>441</v>
      </c>
      <c r="Q20" s="214" t="s">
        <v>441</v>
      </c>
      <c r="R20" s="214" t="s">
        <v>441</v>
      </c>
    </row>
    <row r="21" spans="2:18">
      <c r="B21" s="364"/>
      <c r="C21" s="316">
        <v>58</v>
      </c>
      <c r="D21" s="315" t="s">
        <v>703</v>
      </c>
      <c r="E21" s="86">
        <v>1983</v>
      </c>
      <c r="F21" s="214">
        <v>398</v>
      </c>
      <c r="G21" s="214">
        <v>368</v>
      </c>
      <c r="H21" s="214">
        <v>301</v>
      </c>
      <c r="I21" s="214" t="s">
        <v>188</v>
      </c>
      <c r="J21" s="214">
        <v>67</v>
      </c>
      <c r="K21" s="214">
        <v>50</v>
      </c>
      <c r="L21" s="214">
        <v>17</v>
      </c>
      <c r="M21" s="214">
        <v>30</v>
      </c>
      <c r="N21" s="214" t="s">
        <v>441</v>
      </c>
      <c r="O21" s="214" t="s">
        <v>441</v>
      </c>
      <c r="P21" s="214" t="s">
        <v>441</v>
      </c>
      <c r="Q21" s="214" t="s">
        <v>441</v>
      </c>
      <c r="R21" s="214" t="s">
        <v>441</v>
      </c>
    </row>
    <row r="22" spans="2:18">
      <c r="B22" s="364"/>
      <c r="C22" s="316">
        <v>59</v>
      </c>
      <c r="D22" s="315" t="s">
        <v>703</v>
      </c>
      <c r="E22" s="86">
        <v>1984</v>
      </c>
      <c r="F22" s="214">
        <v>402</v>
      </c>
      <c r="G22" s="214">
        <v>372</v>
      </c>
      <c r="H22" s="214">
        <v>306</v>
      </c>
      <c r="I22" s="214" t="s">
        <v>188</v>
      </c>
      <c r="J22" s="214">
        <v>66</v>
      </c>
      <c r="K22" s="214">
        <v>49</v>
      </c>
      <c r="L22" s="214">
        <v>17</v>
      </c>
      <c r="M22" s="214">
        <v>30</v>
      </c>
      <c r="N22" s="214" t="s">
        <v>441</v>
      </c>
      <c r="O22" s="214" t="s">
        <v>441</v>
      </c>
      <c r="P22" s="214" t="s">
        <v>441</v>
      </c>
      <c r="Q22" s="214" t="s">
        <v>441</v>
      </c>
      <c r="R22" s="214" t="s">
        <v>441</v>
      </c>
    </row>
    <row r="23" spans="2:18">
      <c r="B23" s="364"/>
      <c r="C23" s="316">
        <v>60</v>
      </c>
      <c r="D23" s="315" t="s">
        <v>703</v>
      </c>
      <c r="E23" s="86">
        <v>1985</v>
      </c>
      <c r="F23" s="214">
        <v>396</v>
      </c>
      <c r="G23" s="214">
        <v>369</v>
      </c>
      <c r="H23" s="214">
        <v>302</v>
      </c>
      <c r="I23" s="214" t="s">
        <v>188</v>
      </c>
      <c r="J23" s="214">
        <v>67</v>
      </c>
      <c r="K23" s="214">
        <v>49</v>
      </c>
      <c r="L23" s="214">
        <v>18</v>
      </c>
      <c r="M23" s="214">
        <v>27</v>
      </c>
      <c r="N23" s="214" t="s">
        <v>441</v>
      </c>
      <c r="O23" s="214" t="s">
        <v>441</v>
      </c>
      <c r="P23" s="214" t="s">
        <v>441</v>
      </c>
      <c r="Q23" s="214" t="s">
        <v>441</v>
      </c>
      <c r="R23" s="214" t="s">
        <v>441</v>
      </c>
    </row>
    <row r="24" spans="2:18">
      <c r="B24" s="364"/>
      <c r="C24" s="316">
        <v>61</v>
      </c>
      <c r="D24" s="315" t="s">
        <v>703</v>
      </c>
      <c r="E24" s="86">
        <v>1986</v>
      </c>
      <c r="F24" s="214">
        <v>393</v>
      </c>
      <c r="G24" s="214">
        <v>366</v>
      </c>
      <c r="H24" s="214">
        <v>299</v>
      </c>
      <c r="I24" s="214" t="s">
        <v>188</v>
      </c>
      <c r="J24" s="214">
        <v>67</v>
      </c>
      <c r="K24" s="214">
        <v>49</v>
      </c>
      <c r="L24" s="214">
        <v>18</v>
      </c>
      <c r="M24" s="214">
        <v>27</v>
      </c>
      <c r="N24" s="214" t="s">
        <v>441</v>
      </c>
      <c r="O24" s="214" t="s">
        <v>441</v>
      </c>
      <c r="P24" s="214" t="s">
        <v>441</v>
      </c>
      <c r="Q24" s="214" t="s">
        <v>441</v>
      </c>
      <c r="R24" s="214" t="s">
        <v>441</v>
      </c>
    </row>
    <row r="25" spans="2:18">
      <c r="B25" s="364"/>
      <c r="C25" s="316">
        <v>62</v>
      </c>
      <c r="D25" s="315" t="s">
        <v>703</v>
      </c>
      <c r="E25" s="86">
        <v>1987</v>
      </c>
      <c r="F25" s="214">
        <v>388</v>
      </c>
      <c r="G25" s="214">
        <v>361</v>
      </c>
      <c r="H25" s="214">
        <v>295</v>
      </c>
      <c r="I25" s="214" t="s">
        <v>188</v>
      </c>
      <c r="J25" s="214">
        <v>66</v>
      </c>
      <c r="K25" s="214">
        <v>48</v>
      </c>
      <c r="L25" s="214">
        <v>18</v>
      </c>
      <c r="M25" s="214">
        <v>27</v>
      </c>
      <c r="N25" s="214" t="s">
        <v>441</v>
      </c>
      <c r="O25" s="214" t="s">
        <v>441</v>
      </c>
      <c r="P25" s="214" t="s">
        <v>441</v>
      </c>
      <c r="Q25" s="214" t="s">
        <v>441</v>
      </c>
      <c r="R25" s="214" t="s">
        <v>441</v>
      </c>
    </row>
    <row r="26" spans="2:18">
      <c r="B26" s="364"/>
      <c r="C26" s="316">
        <v>63</v>
      </c>
      <c r="D26" s="315" t="s">
        <v>703</v>
      </c>
      <c r="E26" s="86">
        <v>1988</v>
      </c>
      <c r="F26" s="214">
        <v>386</v>
      </c>
      <c r="G26" s="214">
        <v>363</v>
      </c>
      <c r="H26" s="214">
        <v>298</v>
      </c>
      <c r="I26" s="214" t="s">
        <v>188</v>
      </c>
      <c r="J26" s="214">
        <v>65</v>
      </c>
      <c r="K26" s="214">
        <v>46</v>
      </c>
      <c r="L26" s="214">
        <v>19</v>
      </c>
      <c r="M26" s="214">
        <v>23</v>
      </c>
      <c r="N26" s="214" t="s">
        <v>441</v>
      </c>
      <c r="O26" s="214" t="s">
        <v>441</v>
      </c>
      <c r="P26" s="214" t="s">
        <v>441</v>
      </c>
      <c r="Q26" s="214" t="s">
        <v>441</v>
      </c>
      <c r="R26" s="214" t="s">
        <v>441</v>
      </c>
    </row>
    <row r="27" spans="2:18">
      <c r="B27" s="364" t="s">
        <v>87</v>
      </c>
      <c r="C27" s="316">
        <v>1</v>
      </c>
      <c r="D27" s="315" t="s">
        <v>703</v>
      </c>
      <c r="E27" s="86">
        <v>1989</v>
      </c>
      <c r="F27" s="214">
        <v>381</v>
      </c>
      <c r="G27" s="214">
        <v>359</v>
      </c>
      <c r="H27" s="214">
        <v>297</v>
      </c>
      <c r="I27" s="214" t="s">
        <v>188</v>
      </c>
      <c r="J27" s="214">
        <v>62</v>
      </c>
      <c r="K27" s="214">
        <v>43</v>
      </c>
      <c r="L27" s="214">
        <v>19</v>
      </c>
      <c r="M27" s="214">
        <v>22</v>
      </c>
      <c r="N27" s="214" t="s">
        <v>441</v>
      </c>
      <c r="O27" s="214" t="s">
        <v>441</v>
      </c>
      <c r="P27" s="214" t="s">
        <v>441</v>
      </c>
      <c r="Q27" s="214" t="s">
        <v>441</v>
      </c>
      <c r="R27" s="214" t="s">
        <v>441</v>
      </c>
    </row>
    <row r="28" spans="2:18">
      <c r="B28" s="364"/>
      <c r="C28" s="316">
        <v>2</v>
      </c>
      <c r="D28" s="315" t="s">
        <v>703</v>
      </c>
      <c r="E28" s="86">
        <v>1990</v>
      </c>
      <c r="F28" s="214">
        <v>368</v>
      </c>
      <c r="G28" s="214">
        <v>344</v>
      </c>
      <c r="H28" s="214">
        <v>290</v>
      </c>
      <c r="I28" s="214" t="s">
        <v>188</v>
      </c>
      <c r="J28" s="214">
        <v>54</v>
      </c>
      <c r="K28" s="214">
        <v>34</v>
      </c>
      <c r="L28" s="214">
        <v>20</v>
      </c>
      <c r="M28" s="214">
        <v>24</v>
      </c>
      <c r="N28" s="214" t="s">
        <v>441</v>
      </c>
      <c r="O28" s="214" t="s">
        <v>441</v>
      </c>
      <c r="P28" s="214" t="s">
        <v>441</v>
      </c>
      <c r="Q28" s="214" t="s">
        <v>441</v>
      </c>
      <c r="R28" s="214" t="s">
        <v>441</v>
      </c>
    </row>
    <row r="29" spans="2:18">
      <c r="B29" s="364"/>
      <c r="C29" s="316">
        <v>3</v>
      </c>
      <c r="D29" s="315" t="s">
        <v>703</v>
      </c>
      <c r="E29" s="86">
        <v>1991</v>
      </c>
      <c r="F29" s="214">
        <v>367</v>
      </c>
      <c r="G29" s="214">
        <v>343</v>
      </c>
      <c r="H29" s="214">
        <v>289</v>
      </c>
      <c r="I29" s="214" t="s">
        <v>188</v>
      </c>
      <c r="J29" s="214">
        <v>54</v>
      </c>
      <c r="K29" s="214">
        <v>34</v>
      </c>
      <c r="L29" s="214">
        <v>20</v>
      </c>
      <c r="M29" s="214">
        <v>24</v>
      </c>
      <c r="N29" s="214" t="s">
        <v>441</v>
      </c>
      <c r="O29" s="214" t="s">
        <v>441</v>
      </c>
      <c r="P29" s="214" t="s">
        <v>441</v>
      </c>
      <c r="Q29" s="214" t="s">
        <v>441</v>
      </c>
      <c r="R29" s="214" t="s">
        <v>441</v>
      </c>
    </row>
    <row r="30" spans="2:18">
      <c r="B30" s="364"/>
      <c r="C30" s="316">
        <v>4</v>
      </c>
      <c r="D30" s="315" t="s">
        <v>703</v>
      </c>
      <c r="E30" s="86">
        <v>1992</v>
      </c>
      <c r="F30" s="214">
        <v>367</v>
      </c>
      <c r="G30" s="214">
        <v>343</v>
      </c>
      <c r="H30" s="214">
        <v>290</v>
      </c>
      <c r="I30" s="214" t="s">
        <v>188</v>
      </c>
      <c r="J30" s="214">
        <v>53</v>
      </c>
      <c r="K30" s="214">
        <v>32</v>
      </c>
      <c r="L30" s="214">
        <v>21</v>
      </c>
      <c r="M30" s="214">
        <v>24</v>
      </c>
      <c r="N30" s="214" t="s">
        <v>441</v>
      </c>
      <c r="O30" s="214" t="s">
        <v>441</v>
      </c>
      <c r="P30" s="214" t="s">
        <v>441</v>
      </c>
      <c r="Q30" s="214" t="s">
        <v>441</v>
      </c>
      <c r="R30" s="214" t="s">
        <v>441</v>
      </c>
    </row>
    <row r="31" spans="2:18">
      <c r="B31" s="364"/>
      <c r="C31" s="316">
        <v>5</v>
      </c>
      <c r="D31" s="315" t="s">
        <v>703</v>
      </c>
      <c r="E31" s="86">
        <v>1993</v>
      </c>
      <c r="F31" s="214">
        <v>371</v>
      </c>
      <c r="G31" s="214">
        <v>349</v>
      </c>
      <c r="H31" s="214">
        <v>297</v>
      </c>
      <c r="I31" s="214" t="s">
        <v>188</v>
      </c>
      <c r="J31" s="214">
        <v>52</v>
      </c>
      <c r="K31" s="214">
        <v>32</v>
      </c>
      <c r="L31" s="214">
        <v>20</v>
      </c>
      <c r="M31" s="214">
        <v>22</v>
      </c>
      <c r="N31" s="214" t="s">
        <v>441</v>
      </c>
      <c r="O31" s="214" t="s">
        <v>441</v>
      </c>
      <c r="P31" s="214" t="s">
        <v>441</v>
      </c>
      <c r="Q31" s="214" t="s">
        <v>441</v>
      </c>
      <c r="R31" s="214" t="s">
        <v>441</v>
      </c>
    </row>
    <row r="32" spans="2:18">
      <c r="B32" s="364"/>
      <c r="C32" s="316">
        <v>6</v>
      </c>
      <c r="D32" s="315" t="s">
        <v>703</v>
      </c>
      <c r="E32" s="86">
        <v>1994</v>
      </c>
      <c r="F32" s="214">
        <v>368</v>
      </c>
      <c r="G32" s="214">
        <v>345</v>
      </c>
      <c r="H32" s="214">
        <v>293</v>
      </c>
      <c r="I32" s="214" t="s">
        <v>188</v>
      </c>
      <c r="J32" s="214">
        <v>52</v>
      </c>
      <c r="K32" s="214">
        <v>31</v>
      </c>
      <c r="L32" s="214">
        <v>21</v>
      </c>
      <c r="M32" s="214">
        <v>23</v>
      </c>
      <c r="N32" s="214" t="s">
        <v>441</v>
      </c>
      <c r="O32" s="214" t="s">
        <v>441</v>
      </c>
      <c r="P32" s="214" t="s">
        <v>441</v>
      </c>
      <c r="Q32" s="214" t="s">
        <v>441</v>
      </c>
      <c r="R32" s="214" t="s">
        <v>441</v>
      </c>
    </row>
    <row r="33" spans="2:18">
      <c r="B33" s="364"/>
      <c r="C33" s="316">
        <v>7</v>
      </c>
      <c r="D33" s="315" t="s">
        <v>703</v>
      </c>
      <c r="E33" s="86">
        <v>1995</v>
      </c>
      <c r="F33" s="214">
        <v>366</v>
      </c>
      <c r="G33" s="214">
        <v>343</v>
      </c>
      <c r="H33" s="214">
        <v>293</v>
      </c>
      <c r="I33" s="214" t="s">
        <v>188</v>
      </c>
      <c r="J33" s="214">
        <v>50</v>
      </c>
      <c r="K33" s="214">
        <v>29</v>
      </c>
      <c r="L33" s="214">
        <v>21</v>
      </c>
      <c r="M33" s="214">
        <v>23</v>
      </c>
      <c r="N33" s="214" t="s">
        <v>441</v>
      </c>
      <c r="O33" s="214" t="s">
        <v>441</v>
      </c>
      <c r="P33" s="214" t="s">
        <v>441</v>
      </c>
      <c r="Q33" s="214" t="s">
        <v>441</v>
      </c>
      <c r="R33" s="214" t="s">
        <v>441</v>
      </c>
    </row>
    <row r="34" spans="2:18">
      <c r="B34" s="364"/>
      <c r="C34" s="316">
        <v>8</v>
      </c>
      <c r="D34" s="315" t="s">
        <v>703</v>
      </c>
      <c r="E34" s="86">
        <v>1996</v>
      </c>
      <c r="F34" s="214">
        <v>366</v>
      </c>
      <c r="G34" s="214">
        <v>343</v>
      </c>
      <c r="H34" s="214">
        <v>294</v>
      </c>
      <c r="I34" s="214" t="s">
        <v>188</v>
      </c>
      <c r="J34" s="214">
        <v>49</v>
      </c>
      <c r="K34" s="214">
        <v>29</v>
      </c>
      <c r="L34" s="214">
        <v>20</v>
      </c>
      <c r="M34" s="214">
        <v>23</v>
      </c>
      <c r="N34" s="214" t="s">
        <v>441</v>
      </c>
      <c r="O34" s="214" t="s">
        <v>441</v>
      </c>
      <c r="P34" s="214" t="s">
        <v>441</v>
      </c>
      <c r="Q34" s="214" t="s">
        <v>441</v>
      </c>
      <c r="R34" s="214" t="s">
        <v>441</v>
      </c>
    </row>
    <row r="35" spans="2:18">
      <c r="B35" s="364"/>
      <c r="C35" s="316">
        <v>9</v>
      </c>
      <c r="D35" s="315" t="s">
        <v>703</v>
      </c>
      <c r="E35" s="86">
        <v>1997</v>
      </c>
      <c r="F35" s="214">
        <v>366</v>
      </c>
      <c r="G35" s="214">
        <v>341</v>
      </c>
      <c r="H35" s="214">
        <v>292</v>
      </c>
      <c r="I35" s="214" t="s">
        <v>188</v>
      </c>
      <c r="J35" s="214">
        <v>49</v>
      </c>
      <c r="K35" s="214">
        <v>28</v>
      </c>
      <c r="L35" s="214">
        <v>21</v>
      </c>
      <c r="M35" s="214">
        <v>25</v>
      </c>
      <c r="N35" s="214" t="s">
        <v>441</v>
      </c>
      <c r="O35" s="214" t="s">
        <v>441</v>
      </c>
      <c r="P35" s="214" t="s">
        <v>441</v>
      </c>
      <c r="Q35" s="214" t="s">
        <v>441</v>
      </c>
      <c r="R35" s="214" t="s">
        <v>441</v>
      </c>
    </row>
    <row r="36" spans="2:18">
      <c r="B36" s="364"/>
      <c r="C36" s="316">
        <v>10</v>
      </c>
      <c r="D36" s="315" t="s">
        <v>703</v>
      </c>
      <c r="E36" s="86">
        <v>1998</v>
      </c>
      <c r="F36" s="214">
        <v>361</v>
      </c>
      <c r="G36" s="214">
        <v>335</v>
      </c>
      <c r="H36" s="214">
        <v>285</v>
      </c>
      <c r="I36" s="214" t="s">
        <v>188</v>
      </c>
      <c r="J36" s="214">
        <v>50</v>
      </c>
      <c r="K36" s="214">
        <v>28</v>
      </c>
      <c r="L36" s="227">
        <v>22</v>
      </c>
      <c r="M36" s="214">
        <f t="shared" ref="M36:M61" si="0">O36+Q36+R36</f>
        <v>26</v>
      </c>
      <c r="N36" s="228" t="s">
        <v>188</v>
      </c>
      <c r="O36" s="214">
        <v>15</v>
      </c>
      <c r="P36" s="214" t="s">
        <v>188</v>
      </c>
      <c r="Q36" s="214">
        <v>3</v>
      </c>
      <c r="R36" s="214">
        <v>8</v>
      </c>
    </row>
    <row r="37" spans="2:18">
      <c r="B37" s="295"/>
      <c r="C37" s="316">
        <v>11</v>
      </c>
      <c r="D37" s="315" t="s">
        <v>703</v>
      </c>
      <c r="E37" s="86">
        <v>1999</v>
      </c>
      <c r="F37" s="214">
        <v>354</v>
      </c>
      <c r="G37" s="214">
        <v>326</v>
      </c>
      <c r="H37" s="214">
        <v>277</v>
      </c>
      <c r="I37" s="214" t="s">
        <v>188</v>
      </c>
      <c r="J37" s="214">
        <v>49</v>
      </c>
      <c r="K37" s="214">
        <v>29</v>
      </c>
      <c r="L37" s="227">
        <v>20</v>
      </c>
      <c r="M37" s="214">
        <f t="shared" si="0"/>
        <v>28</v>
      </c>
      <c r="N37" s="228" t="s">
        <v>188</v>
      </c>
      <c r="O37" s="214">
        <v>15</v>
      </c>
      <c r="P37" s="214" t="s">
        <v>188</v>
      </c>
      <c r="Q37" s="214">
        <v>4</v>
      </c>
      <c r="R37" s="214">
        <v>9</v>
      </c>
    </row>
    <row r="38" spans="2:18">
      <c r="B38" s="295"/>
      <c r="C38" s="316">
        <v>12</v>
      </c>
      <c r="D38" s="315" t="s">
        <v>703</v>
      </c>
      <c r="E38" s="86">
        <v>2000</v>
      </c>
      <c r="F38" s="214">
        <v>351</v>
      </c>
      <c r="G38" s="214">
        <v>322</v>
      </c>
      <c r="H38" s="214">
        <v>272</v>
      </c>
      <c r="I38" s="214" t="s">
        <v>188</v>
      </c>
      <c r="J38" s="214">
        <v>50</v>
      </c>
      <c r="K38" s="214">
        <v>29</v>
      </c>
      <c r="L38" s="227">
        <v>21</v>
      </c>
      <c r="M38" s="214">
        <f t="shared" si="0"/>
        <v>29</v>
      </c>
      <c r="N38" s="228" t="s">
        <v>188</v>
      </c>
      <c r="O38" s="214">
        <v>16</v>
      </c>
      <c r="P38" s="214" t="s">
        <v>188</v>
      </c>
      <c r="Q38" s="214">
        <v>4</v>
      </c>
      <c r="R38" s="214">
        <v>9</v>
      </c>
    </row>
    <row r="39" spans="2:18">
      <c r="B39" s="295"/>
      <c r="C39" s="316">
        <v>13</v>
      </c>
      <c r="D39" s="315" t="s">
        <v>703</v>
      </c>
      <c r="E39" s="86">
        <v>2001</v>
      </c>
      <c r="F39" s="214">
        <v>352</v>
      </c>
      <c r="G39" s="214">
        <v>314</v>
      </c>
      <c r="H39" s="214">
        <v>264</v>
      </c>
      <c r="I39" s="214" t="s">
        <v>188</v>
      </c>
      <c r="J39" s="214">
        <v>50</v>
      </c>
      <c r="K39" s="214">
        <v>27</v>
      </c>
      <c r="L39" s="227">
        <v>23</v>
      </c>
      <c r="M39" s="214">
        <f t="shared" si="0"/>
        <v>38</v>
      </c>
      <c r="N39" s="228" t="s">
        <v>188</v>
      </c>
      <c r="O39" s="214">
        <v>16</v>
      </c>
      <c r="P39" s="214" t="s">
        <v>188</v>
      </c>
      <c r="Q39" s="214">
        <v>6</v>
      </c>
      <c r="R39" s="214">
        <v>16</v>
      </c>
    </row>
    <row r="40" spans="2:18">
      <c r="B40" s="295"/>
      <c r="C40" s="316">
        <v>14</v>
      </c>
      <c r="D40" s="315" t="s">
        <v>703</v>
      </c>
      <c r="E40" s="86">
        <v>2002</v>
      </c>
      <c r="F40" s="214">
        <v>352</v>
      </c>
      <c r="G40" s="214">
        <v>311</v>
      </c>
      <c r="H40" s="214">
        <v>262</v>
      </c>
      <c r="I40" s="214" t="s">
        <v>188</v>
      </c>
      <c r="J40" s="214">
        <v>49</v>
      </c>
      <c r="K40" s="214">
        <v>25</v>
      </c>
      <c r="L40" s="227">
        <v>24</v>
      </c>
      <c r="M40" s="214">
        <f t="shared" si="0"/>
        <v>41</v>
      </c>
      <c r="N40" s="228" t="s">
        <v>188</v>
      </c>
      <c r="O40" s="214">
        <v>15</v>
      </c>
      <c r="P40" s="214" t="s">
        <v>188</v>
      </c>
      <c r="Q40" s="214">
        <v>10</v>
      </c>
      <c r="R40" s="214">
        <v>16</v>
      </c>
    </row>
    <row r="41" spans="2:18">
      <c r="B41" s="295"/>
      <c r="C41" s="316">
        <v>15</v>
      </c>
      <c r="D41" s="315" t="s">
        <v>703</v>
      </c>
      <c r="E41" s="86">
        <v>2003</v>
      </c>
      <c r="F41" s="214">
        <v>353</v>
      </c>
      <c r="G41" s="214">
        <v>315</v>
      </c>
      <c r="H41" s="214">
        <v>265</v>
      </c>
      <c r="I41" s="214" t="s">
        <v>188</v>
      </c>
      <c r="J41" s="214">
        <v>50</v>
      </c>
      <c r="K41" s="214">
        <v>26</v>
      </c>
      <c r="L41" s="227">
        <v>24</v>
      </c>
      <c r="M41" s="214">
        <f t="shared" si="0"/>
        <v>38</v>
      </c>
      <c r="N41" s="228" t="s">
        <v>188</v>
      </c>
      <c r="O41" s="214">
        <v>15</v>
      </c>
      <c r="P41" s="214" t="s">
        <v>188</v>
      </c>
      <c r="Q41" s="214">
        <v>11</v>
      </c>
      <c r="R41" s="214">
        <v>12</v>
      </c>
    </row>
    <row r="42" spans="2:18">
      <c r="B42" s="295"/>
      <c r="C42" s="316">
        <v>16</v>
      </c>
      <c r="D42" s="315" t="s">
        <v>703</v>
      </c>
      <c r="E42" s="86">
        <v>2004</v>
      </c>
      <c r="F42" s="214">
        <v>345</v>
      </c>
      <c r="G42" s="214">
        <v>310</v>
      </c>
      <c r="H42" s="214">
        <v>261</v>
      </c>
      <c r="I42" s="214" t="s">
        <v>188</v>
      </c>
      <c r="J42" s="214">
        <v>49</v>
      </c>
      <c r="K42" s="214">
        <v>24</v>
      </c>
      <c r="L42" s="227">
        <v>25</v>
      </c>
      <c r="M42" s="214">
        <f t="shared" si="0"/>
        <v>35</v>
      </c>
      <c r="N42" s="228" t="s">
        <v>188</v>
      </c>
      <c r="O42" s="214">
        <v>15</v>
      </c>
      <c r="P42" s="214" t="s">
        <v>188</v>
      </c>
      <c r="Q42" s="214">
        <v>11</v>
      </c>
      <c r="R42" s="214">
        <v>9</v>
      </c>
    </row>
    <row r="43" spans="2:18">
      <c r="B43" s="295"/>
      <c r="C43" s="316">
        <v>17</v>
      </c>
      <c r="D43" s="315" t="s">
        <v>703</v>
      </c>
      <c r="E43" s="86">
        <v>2005</v>
      </c>
      <c r="F43" s="214">
        <v>334</v>
      </c>
      <c r="G43" s="214">
        <v>301</v>
      </c>
      <c r="H43" s="214">
        <v>259</v>
      </c>
      <c r="I43" s="214" t="s">
        <v>188</v>
      </c>
      <c r="J43" s="214">
        <v>42</v>
      </c>
      <c r="K43" s="214">
        <v>21</v>
      </c>
      <c r="L43" s="227">
        <v>21</v>
      </c>
      <c r="M43" s="214">
        <f t="shared" si="0"/>
        <v>33</v>
      </c>
      <c r="N43" s="228" t="s">
        <v>188</v>
      </c>
      <c r="O43" s="214">
        <v>15</v>
      </c>
      <c r="P43" s="214" t="s">
        <v>188</v>
      </c>
      <c r="Q43" s="214">
        <v>11</v>
      </c>
      <c r="R43" s="214">
        <v>7</v>
      </c>
    </row>
    <row r="44" spans="2:18">
      <c r="B44" s="295"/>
      <c r="C44" s="316">
        <v>18</v>
      </c>
      <c r="D44" s="315" t="s">
        <v>703</v>
      </c>
      <c r="E44" s="86">
        <v>2006</v>
      </c>
      <c r="F44" s="214">
        <v>322</v>
      </c>
      <c r="G44" s="214">
        <v>290</v>
      </c>
      <c r="H44" s="214">
        <v>249</v>
      </c>
      <c r="I44" s="214" t="s">
        <v>188</v>
      </c>
      <c r="J44" s="214">
        <v>41</v>
      </c>
      <c r="K44" s="214">
        <v>19</v>
      </c>
      <c r="L44" s="227">
        <v>22</v>
      </c>
      <c r="M44" s="214">
        <f t="shared" si="0"/>
        <v>32</v>
      </c>
      <c r="N44" s="228" t="s">
        <v>188</v>
      </c>
      <c r="O44" s="214">
        <v>14</v>
      </c>
      <c r="P44" s="214" t="s">
        <v>188</v>
      </c>
      <c r="Q44" s="214">
        <v>11</v>
      </c>
      <c r="R44" s="214">
        <v>7</v>
      </c>
    </row>
    <row r="45" spans="2:18">
      <c r="B45" s="295"/>
      <c r="C45" s="316">
        <v>19</v>
      </c>
      <c r="D45" s="315" t="s">
        <v>703</v>
      </c>
      <c r="E45" s="86">
        <v>2007</v>
      </c>
      <c r="F45" s="214">
        <v>316</v>
      </c>
      <c r="G45" s="214">
        <v>286</v>
      </c>
      <c r="H45" s="214">
        <v>248</v>
      </c>
      <c r="I45" s="214" t="s">
        <v>188</v>
      </c>
      <c r="J45" s="214">
        <v>38</v>
      </c>
      <c r="K45" s="214">
        <v>19</v>
      </c>
      <c r="L45" s="227">
        <v>19</v>
      </c>
      <c r="M45" s="214">
        <f t="shared" si="0"/>
        <v>30</v>
      </c>
      <c r="N45" s="228" t="s">
        <v>188</v>
      </c>
      <c r="O45" s="214">
        <v>13</v>
      </c>
      <c r="P45" s="214" t="s">
        <v>188</v>
      </c>
      <c r="Q45" s="214">
        <v>9</v>
      </c>
      <c r="R45" s="214">
        <v>8</v>
      </c>
    </row>
    <row r="46" spans="2:18">
      <c r="B46" s="295"/>
      <c r="C46" s="316">
        <v>20</v>
      </c>
      <c r="D46" s="315" t="s">
        <v>703</v>
      </c>
      <c r="E46" s="86">
        <v>2008</v>
      </c>
      <c r="F46" s="214">
        <v>307</v>
      </c>
      <c r="G46" s="214">
        <v>276</v>
      </c>
      <c r="H46" s="214">
        <v>240</v>
      </c>
      <c r="I46" s="214" t="s">
        <v>188</v>
      </c>
      <c r="J46" s="214">
        <v>36</v>
      </c>
      <c r="K46" s="214">
        <v>17</v>
      </c>
      <c r="L46" s="227">
        <v>19</v>
      </c>
      <c r="M46" s="214">
        <f t="shared" si="0"/>
        <v>31</v>
      </c>
      <c r="N46" s="228" t="s">
        <v>188</v>
      </c>
      <c r="O46" s="214">
        <v>12</v>
      </c>
      <c r="P46" s="214" t="s">
        <v>188</v>
      </c>
      <c r="Q46" s="214">
        <v>9</v>
      </c>
      <c r="R46" s="214">
        <v>10</v>
      </c>
    </row>
    <row r="47" spans="2:18">
      <c r="B47" s="295"/>
      <c r="C47" s="316">
        <v>21</v>
      </c>
      <c r="D47" s="315" t="s">
        <v>703</v>
      </c>
      <c r="E47" s="86">
        <v>2009</v>
      </c>
      <c r="F47" s="214">
        <v>300</v>
      </c>
      <c r="G47" s="214">
        <f t="shared" ref="G47:G61" si="1">H47+J47</f>
        <v>270</v>
      </c>
      <c r="H47" s="214">
        <v>238</v>
      </c>
      <c r="I47" s="214" t="s">
        <v>188</v>
      </c>
      <c r="J47" s="214">
        <v>32</v>
      </c>
      <c r="K47" s="214">
        <v>12</v>
      </c>
      <c r="L47" s="227">
        <v>20</v>
      </c>
      <c r="M47" s="214">
        <f t="shared" si="0"/>
        <v>30</v>
      </c>
      <c r="N47" s="228" t="s">
        <v>412</v>
      </c>
      <c r="O47" s="214">
        <v>11</v>
      </c>
      <c r="P47" s="214" t="s">
        <v>188</v>
      </c>
      <c r="Q47" s="214">
        <v>9</v>
      </c>
      <c r="R47" s="214">
        <v>10</v>
      </c>
    </row>
    <row r="48" spans="2:18">
      <c r="B48" s="295"/>
      <c r="C48" s="316">
        <v>22</v>
      </c>
      <c r="D48" s="315" t="s">
        <v>703</v>
      </c>
      <c r="E48" s="86">
        <v>2010</v>
      </c>
      <c r="F48" s="214">
        <v>297</v>
      </c>
      <c r="G48" s="214">
        <f t="shared" si="1"/>
        <v>267</v>
      </c>
      <c r="H48" s="214">
        <v>234</v>
      </c>
      <c r="I48" s="214" t="s">
        <v>412</v>
      </c>
      <c r="J48" s="214">
        <v>33</v>
      </c>
      <c r="K48" s="214">
        <v>12</v>
      </c>
      <c r="L48" s="227">
        <v>21</v>
      </c>
      <c r="M48" s="214">
        <f t="shared" si="0"/>
        <v>30</v>
      </c>
      <c r="N48" s="228" t="s">
        <v>412</v>
      </c>
      <c r="O48" s="214">
        <v>11</v>
      </c>
      <c r="P48" s="214" t="s">
        <v>412</v>
      </c>
      <c r="Q48" s="214">
        <v>9</v>
      </c>
      <c r="R48" s="214">
        <v>10</v>
      </c>
    </row>
    <row r="49" spans="2:20">
      <c r="B49" s="295"/>
      <c r="C49" s="316">
        <v>23</v>
      </c>
      <c r="D49" s="315" t="s">
        <v>703</v>
      </c>
      <c r="E49" s="86">
        <v>2011</v>
      </c>
      <c r="F49" s="214">
        <v>291</v>
      </c>
      <c r="G49" s="214">
        <f t="shared" si="1"/>
        <v>261</v>
      </c>
      <c r="H49" s="214">
        <v>233</v>
      </c>
      <c r="I49" s="214" t="s">
        <v>412</v>
      </c>
      <c r="J49" s="214">
        <v>28</v>
      </c>
      <c r="K49" s="214">
        <v>8</v>
      </c>
      <c r="L49" s="227">
        <v>20</v>
      </c>
      <c r="M49" s="214">
        <f t="shared" si="0"/>
        <v>30</v>
      </c>
      <c r="N49" s="228" t="s">
        <v>412</v>
      </c>
      <c r="O49" s="214">
        <v>11</v>
      </c>
      <c r="P49" s="214" t="s">
        <v>412</v>
      </c>
      <c r="Q49" s="214">
        <v>9</v>
      </c>
      <c r="R49" s="214">
        <v>10</v>
      </c>
    </row>
    <row r="50" spans="2:20">
      <c r="B50" s="295"/>
      <c r="C50" s="316">
        <v>24</v>
      </c>
      <c r="D50" s="315" t="s">
        <v>702</v>
      </c>
      <c r="E50" s="86">
        <v>2012</v>
      </c>
      <c r="F50" s="214">
        <v>278</v>
      </c>
      <c r="G50" s="214">
        <f t="shared" si="1"/>
        <v>249</v>
      </c>
      <c r="H50" s="214">
        <v>223</v>
      </c>
      <c r="I50" s="214" t="s">
        <v>188</v>
      </c>
      <c r="J50" s="214">
        <v>26</v>
      </c>
      <c r="K50" s="214">
        <v>7</v>
      </c>
      <c r="L50" s="227">
        <v>19</v>
      </c>
      <c r="M50" s="214">
        <f t="shared" si="0"/>
        <v>29</v>
      </c>
      <c r="N50" s="228" t="s">
        <v>188</v>
      </c>
      <c r="O50" s="214">
        <v>11</v>
      </c>
      <c r="P50" s="214" t="s">
        <v>188</v>
      </c>
      <c r="Q50" s="214">
        <v>8</v>
      </c>
      <c r="R50" s="214">
        <v>10</v>
      </c>
    </row>
    <row r="51" spans="2:20">
      <c r="B51" s="295"/>
      <c r="C51" s="316">
        <v>25</v>
      </c>
      <c r="D51" s="315" t="s">
        <v>702</v>
      </c>
      <c r="E51" s="86">
        <v>2013</v>
      </c>
      <c r="F51" s="214">
        <v>279</v>
      </c>
      <c r="G51" s="214">
        <f t="shared" si="1"/>
        <v>250</v>
      </c>
      <c r="H51" s="214">
        <v>223</v>
      </c>
      <c r="I51" s="214" t="s">
        <v>188</v>
      </c>
      <c r="J51" s="214">
        <v>27</v>
      </c>
      <c r="K51" s="214">
        <v>6</v>
      </c>
      <c r="L51" s="227">
        <v>21</v>
      </c>
      <c r="M51" s="214">
        <f t="shared" si="0"/>
        <v>29</v>
      </c>
      <c r="N51" s="228" t="s">
        <v>188</v>
      </c>
      <c r="O51" s="214">
        <v>11</v>
      </c>
      <c r="P51" s="214" t="s">
        <v>188</v>
      </c>
      <c r="Q51" s="214">
        <v>8</v>
      </c>
      <c r="R51" s="214">
        <v>10</v>
      </c>
    </row>
    <row r="52" spans="2:20">
      <c r="B52" s="295"/>
      <c r="C52" s="316">
        <v>26</v>
      </c>
      <c r="D52" s="315" t="s">
        <v>702</v>
      </c>
      <c r="E52" s="86">
        <v>2014</v>
      </c>
      <c r="F52" s="214">
        <v>273</v>
      </c>
      <c r="G52" s="214">
        <f t="shared" si="1"/>
        <v>245</v>
      </c>
      <c r="H52" s="214">
        <v>222</v>
      </c>
      <c r="I52" s="214" t="s">
        <v>188</v>
      </c>
      <c r="J52" s="214">
        <v>23</v>
      </c>
      <c r="K52" s="214">
        <v>4</v>
      </c>
      <c r="L52" s="227">
        <v>19</v>
      </c>
      <c r="M52" s="214">
        <f t="shared" si="0"/>
        <v>28</v>
      </c>
      <c r="N52" s="228" t="s">
        <v>188</v>
      </c>
      <c r="O52" s="214">
        <v>11</v>
      </c>
      <c r="P52" s="214" t="s">
        <v>188</v>
      </c>
      <c r="Q52" s="214">
        <v>7</v>
      </c>
      <c r="R52" s="214">
        <v>10</v>
      </c>
    </row>
    <row r="53" spans="2:20">
      <c r="B53" s="295"/>
      <c r="C53" s="316">
        <v>27</v>
      </c>
      <c r="D53" s="315" t="s">
        <v>702</v>
      </c>
      <c r="E53" s="86">
        <v>2015</v>
      </c>
      <c r="F53" s="214">
        <v>267</v>
      </c>
      <c r="G53" s="214">
        <f t="shared" si="1"/>
        <v>239</v>
      </c>
      <c r="H53" s="214">
        <v>219</v>
      </c>
      <c r="I53" s="214" t="s">
        <v>188</v>
      </c>
      <c r="J53" s="214">
        <v>20</v>
      </c>
      <c r="K53" s="214">
        <v>4</v>
      </c>
      <c r="L53" s="227">
        <v>16</v>
      </c>
      <c r="M53" s="214">
        <f t="shared" si="0"/>
        <v>28</v>
      </c>
      <c r="N53" s="228" t="s">
        <v>188</v>
      </c>
      <c r="O53" s="214">
        <v>11</v>
      </c>
      <c r="P53" s="214" t="s">
        <v>188</v>
      </c>
      <c r="Q53" s="214">
        <v>7</v>
      </c>
      <c r="R53" s="214">
        <v>10</v>
      </c>
    </row>
    <row r="54" spans="2:20">
      <c r="B54" s="295"/>
      <c r="C54" s="316">
        <v>28</v>
      </c>
      <c r="D54" s="315" t="s">
        <v>702</v>
      </c>
      <c r="E54" s="86">
        <v>2016</v>
      </c>
      <c r="F54" s="214">
        <v>270</v>
      </c>
      <c r="G54" s="214">
        <f t="shared" si="1"/>
        <v>242</v>
      </c>
      <c r="H54" s="214">
        <v>220</v>
      </c>
      <c r="I54" s="214" t="s">
        <v>188</v>
      </c>
      <c r="J54" s="214">
        <v>22</v>
      </c>
      <c r="K54" s="214">
        <v>5</v>
      </c>
      <c r="L54" s="227">
        <v>17</v>
      </c>
      <c r="M54" s="214">
        <f t="shared" si="0"/>
        <v>28</v>
      </c>
      <c r="N54" s="228" t="s">
        <v>188</v>
      </c>
      <c r="O54" s="214">
        <v>11</v>
      </c>
      <c r="P54" s="214" t="s">
        <v>188</v>
      </c>
      <c r="Q54" s="214">
        <v>7</v>
      </c>
      <c r="R54" s="214">
        <v>10</v>
      </c>
    </row>
    <row r="55" spans="2:20">
      <c r="B55" s="295"/>
      <c r="C55" s="316">
        <v>29</v>
      </c>
      <c r="D55" s="315" t="s">
        <v>702</v>
      </c>
      <c r="E55" s="86">
        <v>2017</v>
      </c>
      <c r="F55" s="214">
        <v>273</v>
      </c>
      <c r="G55" s="214">
        <f t="shared" si="1"/>
        <v>243</v>
      </c>
      <c r="H55" s="214">
        <v>222</v>
      </c>
      <c r="I55" s="214" t="s">
        <v>188</v>
      </c>
      <c r="J55" s="214">
        <v>21</v>
      </c>
      <c r="K55" s="214">
        <v>5</v>
      </c>
      <c r="L55" s="227">
        <v>16</v>
      </c>
      <c r="M55" s="214">
        <f t="shared" si="0"/>
        <v>30</v>
      </c>
      <c r="N55" s="228" t="s">
        <v>188</v>
      </c>
      <c r="O55" s="214">
        <v>12</v>
      </c>
      <c r="P55" s="214" t="s">
        <v>188</v>
      </c>
      <c r="Q55" s="214">
        <v>8</v>
      </c>
      <c r="R55" s="214">
        <v>10</v>
      </c>
    </row>
    <row r="56" spans="2:20">
      <c r="B56" s="295"/>
      <c r="C56" s="316">
        <v>30</v>
      </c>
      <c r="D56" s="315" t="s">
        <v>702</v>
      </c>
      <c r="E56" s="86">
        <v>2018</v>
      </c>
      <c r="F56" s="214">
        <v>261</v>
      </c>
      <c r="G56" s="214">
        <f t="shared" si="1"/>
        <v>231</v>
      </c>
      <c r="H56" s="214">
        <v>214</v>
      </c>
      <c r="I56" s="214" t="s">
        <v>188</v>
      </c>
      <c r="J56" s="214">
        <v>17</v>
      </c>
      <c r="K56" s="214">
        <v>1</v>
      </c>
      <c r="L56" s="227">
        <v>16</v>
      </c>
      <c r="M56" s="214">
        <f t="shared" si="0"/>
        <v>30</v>
      </c>
      <c r="N56" s="228" t="s">
        <v>188</v>
      </c>
      <c r="O56" s="214">
        <v>12</v>
      </c>
      <c r="P56" s="214" t="s">
        <v>188</v>
      </c>
      <c r="Q56" s="214">
        <v>8</v>
      </c>
      <c r="R56" s="214">
        <v>10</v>
      </c>
    </row>
    <row r="57" spans="2:20">
      <c r="B57" s="295"/>
      <c r="C57" s="316">
        <v>31</v>
      </c>
      <c r="D57" s="315" t="s">
        <v>702</v>
      </c>
      <c r="E57" s="86">
        <v>2019</v>
      </c>
      <c r="F57" s="214">
        <v>262</v>
      </c>
      <c r="G57" s="214">
        <f t="shared" si="1"/>
        <v>232</v>
      </c>
      <c r="H57" s="214">
        <v>215</v>
      </c>
      <c r="I57" s="214" t="s">
        <v>188</v>
      </c>
      <c r="J57" s="214">
        <v>17</v>
      </c>
      <c r="K57" s="214">
        <v>1</v>
      </c>
      <c r="L57" s="227">
        <v>16</v>
      </c>
      <c r="M57" s="214">
        <f t="shared" si="0"/>
        <v>30</v>
      </c>
      <c r="N57" s="228" t="s">
        <v>188</v>
      </c>
      <c r="O57" s="214">
        <v>12</v>
      </c>
      <c r="P57" s="214" t="s">
        <v>188</v>
      </c>
      <c r="Q57" s="214">
        <v>8</v>
      </c>
      <c r="R57" s="214">
        <v>10</v>
      </c>
    </row>
    <row r="58" spans="2:20">
      <c r="B58" s="295"/>
      <c r="C58" s="316">
        <v>2</v>
      </c>
      <c r="D58" s="315" t="s">
        <v>702</v>
      </c>
      <c r="E58" s="86">
        <v>2020</v>
      </c>
      <c r="F58" s="214">
        <v>260</v>
      </c>
      <c r="G58" s="214">
        <f t="shared" si="1"/>
        <v>230</v>
      </c>
      <c r="H58" s="214">
        <v>212</v>
      </c>
      <c r="I58" s="214" t="s">
        <v>188</v>
      </c>
      <c r="J58" s="214">
        <v>18</v>
      </c>
      <c r="K58" s="214" t="s">
        <v>412</v>
      </c>
      <c r="L58" s="227">
        <v>18</v>
      </c>
      <c r="M58" s="214">
        <f t="shared" si="0"/>
        <v>30</v>
      </c>
      <c r="N58" s="228" t="s">
        <v>188</v>
      </c>
      <c r="O58" s="214">
        <v>12</v>
      </c>
      <c r="P58" s="214" t="s">
        <v>188</v>
      </c>
      <c r="Q58" s="214">
        <v>8</v>
      </c>
      <c r="R58" s="214">
        <v>10</v>
      </c>
    </row>
    <row r="59" spans="2:20">
      <c r="B59" s="295"/>
      <c r="C59" s="316">
        <v>3</v>
      </c>
      <c r="D59" s="315" t="s">
        <v>702</v>
      </c>
      <c r="E59" s="86">
        <v>2021</v>
      </c>
      <c r="F59" s="214">
        <v>260</v>
      </c>
      <c r="G59" s="214">
        <f t="shared" si="1"/>
        <v>230</v>
      </c>
      <c r="H59" s="214">
        <v>212</v>
      </c>
      <c r="I59" s="214" t="s">
        <v>188</v>
      </c>
      <c r="J59" s="214">
        <v>18</v>
      </c>
      <c r="K59" s="214" t="s">
        <v>412</v>
      </c>
      <c r="L59" s="214">
        <v>18</v>
      </c>
      <c r="M59" s="214">
        <f t="shared" si="0"/>
        <v>30</v>
      </c>
      <c r="N59" s="228" t="s">
        <v>188</v>
      </c>
      <c r="O59" s="214">
        <v>12</v>
      </c>
      <c r="P59" s="214" t="s">
        <v>188</v>
      </c>
      <c r="Q59" s="214">
        <v>8</v>
      </c>
      <c r="R59" s="214">
        <v>10</v>
      </c>
      <c r="S59" s="227"/>
      <c r="T59" s="211"/>
    </row>
    <row r="60" spans="2:20">
      <c r="B60" s="295"/>
      <c r="C60" s="316">
        <v>4</v>
      </c>
      <c r="D60" s="315" t="s">
        <v>702</v>
      </c>
      <c r="E60" s="86">
        <v>2022</v>
      </c>
      <c r="F60" s="214">
        <v>258</v>
      </c>
      <c r="G60" s="214">
        <f t="shared" si="1"/>
        <v>228</v>
      </c>
      <c r="H60" s="214">
        <v>211</v>
      </c>
      <c r="I60" s="214" t="s">
        <v>188</v>
      </c>
      <c r="J60" s="214">
        <v>17</v>
      </c>
      <c r="K60" s="214" t="s">
        <v>412</v>
      </c>
      <c r="L60" s="214">
        <v>17</v>
      </c>
      <c r="M60" s="214">
        <f t="shared" si="0"/>
        <v>30</v>
      </c>
      <c r="N60" s="214" t="s">
        <v>188</v>
      </c>
      <c r="O60" s="214">
        <v>12</v>
      </c>
      <c r="P60" s="214" t="s">
        <v>188</v>
      </c>
      <c r="Q60" s="214">
        <v>8</v>
      </c>
      <c r="R60" s="214">
        <v>10</v>
      </c>
      <c r="S60" s="227"/>
      <c r="T60" s="211"/>
    </row>
    <row r="61" spans="2:20">
      <c r="B61" s="295"/>
      <c r="C61" s="316">
        <v>5</v>
      </c>
      <c r="D61" s="315" t="s">
        <v>703</v>
      </c>
      <c r="E61" s="86">
        <v>2023</v>
      </c>
      <c r="F61" s="214">
        <v>256</v>
      </c>
      <c r="G61" s="214">
        <f t="shared" si="1"/>
        <v>227</v>
      </c>
      <c r="H61" s="214">
        <v>209</v>
      </c>
      <c r="I61" s="214" t="s">
        <v>412</v>
      </c>
      <c r="J61" s="214">
        <v>18</v>
      </c>
      <c r="K61" s="214" t="s">
        <v>412</v>
      </c>
      <c r="L61" s="214">
        <v>18</v>
      </c>
      <c r="M61" s="214">
        <f t="shared" si="0"/>
        <v>28</v>
      </c>
      <c r="N61" s="214" t="s">
        <v>412</v>
      </c>
      <c r="O61" s="214">
        <v>12</v>
      </c>
      <c r="P61" s="214" t="s">
        <v>412</v>
      </c>
      <c r="Q61" s="214">
        <v>7</v>
      </c>
      <c r="R61" s="214">
        <v>9</v>
      </c>
      <c r="S61" s="211"/>
      <c r="T61" s="211"/>
    </row>
    <row r="62" spans="2:20">
      <c r="B62" s="317"/>
      <c r="C62" s="313"/>
      <c r="D62" s="312"/>
      <c r="E62" s="386"/>
      <c r="F62" s="212"/>
      <c r="G62" s="212"/>
      <c r="H62" s="212"/>
      <c r="I62" s="212"/>
      <c r="J62" s="212"/>
      <c r="K62" s="212"/>
      <c r="L62" s="212"/>
      <c r="M62" s="212"/>
      <c r="N62" s="212"/>
      <c r="O62" s="212"/>
      <c r="P62" s="212"/>
      <c r="Q62" s="212"/>
      <c r="R62" s="212"/>
    </row>
    <row r="63" spans="2:20">
      <c r="B63" s="152" t="s">
        <v>908</v>
      </c>
      <c r="C63" s="376"/>
      <c r="D63" s="323"/>
      <c r="E63" s="377"/>
      <c r="F63" s="151"/>
      <c r="G63" s="151"/>
      <c r="H63" s="151"/>
      <c r="I63" s="151"/>
      <c r="J63" s="151"/>
      <c r="K63" s="151"/>
      <c r="L63" s="151"/>
      <c r="M63" s="214"/>
      <c r="N63" s="151"/>
      <c r="O63" s="151"/>
      <c r="P63" s="151"/>
      <c r="Q63" s="151"/>
      <c r="R63" s="151"/>
    </row>
    <row r="64" spans="2:20">
      <c r="B64" s="364" t="s">
        <v>411</v>
      </c>
      <c r="C64" s="316">
        <v>45</v>
      </c>
      <c r="D64" s="315" t="s">
        <v>703</v>
      </c>
      <c r="E64" s="86">
        <v>1970</v>
      </c>
      <c r="F64" s="214">
        <v>8897</v>
      </c>
      <c r="G64" s="214">
        <v>7839</v>
      </c>
      <c r="H64" s="214">
        <v>5907</v>
      </c>
      <c r="I64" s="214">
        <v>314</v>
      </c>
      <c r="J64" s="214">
        <v>1618</v>
      </c>
      <c r="K64" s="214">
        <v>1081</v>
      </c>
      <c r="L64" s="214">
        <v>537</v>
      </c>
      <c r="M64" s="214">
        <v>1058</v>
      </c>
      <c r="N64" s="214" t="s">
        <v>441</v>
      </c>
      <c r="O64" s="214" t="s">
        <v>441</v>
      </c>
      <c r="P64" s="214" t="s">
        <v>441</v>
      </c>
      <c r="Q64" s="214" t="s">
        <v>441</v>
      </c>
      <c r="R64" s="214" t="s">
        <v>441</v>
      </c>
    </row>
    <row r="65" spans="2:18">
      <c r="B65" s="364"/>
      <c r="C65" s="316">
        <v>46</v>
      </c>
      <c r="D65" s="315" t="s">
        <v>703</v>
      </c>
      <c r="E65" s="86">
        <v>1971</v>
      </c>
      <c r="F65" s="214">
        <v>9019</v>
      </c>
      <c r="G65" s="214">
        <v>7932</v>
      </c>
      <c r="H65" s="214">
        <v>5940</v>
      </c>
      <c r="I65" s="214">
        <v>318</v>
      </c>
      <c r="J65" s="214">
        <v>1674</v>
      </c>
      <c r="K65" s="214">
        <v>1098</v>
      </c>
      <c r="L65" s="214">
        <v>576</v>
      </c>
      <c r="M65" s="214">
        <v>1087</v>
      </c>
      <c r="N65" s="214" t="s">
        <v>441</v>
      </c>
      <c r="O65" s="214" t="s">
        <v>441</v>
      </c>
      <c r="P65" s="214" t="s">
        <v>441</v>
      </c>
      <c r="Q65" s="214" t="s">
        <v>441</v>
      </c>
      <c r="R65" s="214" t="s">
        <v>441</v>
      </c>
    </row>
    <row r="66" spans="2:18">
      <c r="B66" s="364"/>
      <c r="C66" s="316">
        <v>47</v>
      </c>
      <c r="D66" s="315" t="s">
        <v>703</v>
      </c>
      <c r="E66" s="86">
        <v>1972</v>
      </c>
      <c r="F66" s="214">
        <v>9143</v>
      </c>
      <c r="G66" s="214">
        <v>8077</v>
      </c>
      <c r="H66" s="214">
        <v>6123</v>
      </c>
      <c r="I66" s="214">
        <v>232</v>
      </c>
      <c r="J66" s="214">
        <v>1722</v>
      </c>
      <c r="K66" s="214">
        <v>1066</v>
      </c>
      <c r="L66" s="214">
        <v>656</v>
      </c>
      <c r="M66" s="214">
        <v>1066</v>
      </c>
      <c r="N66" s="214" t="s">
        <v>441</v>
      </c>
      <c r="O66" s="214" t="s">
        <v>441</v>
      </c>
      <c r="P66" s="214" t="s">
        <v>441</v>
      </c>
      <c r="Q66" s="214" t="s">
        <v>441</v>
      </c>
      <c r="R66" s="214" t="s">
        <v>441</v>
      </c>
    </row>
    <row r="67" spans="2:18">
      <c r="B67" s="364"/>
      <c r="C67" s="316">
        <v>48</v>
      </c>
      <c r="D67" s="315" t="s">
        <v>703</v>
      </c>
      <c r="E67" s="86">
        <v>1973</v>
      </c>
      <c r="F67" s="214">
        <v>9250</v>
      </c>
      <c r="G67" s="214">
        <v>8208</v>
      </c>
      <c r="H67" s="214">
        <v>6334</v>
      </c>
      <c r="I67" s="214">
        <v>112</v>
      </c>
      <c r="J67" s="214">
        <v>1762</v>
      </c>
      <c r="K67" s="214">
        <v>1069</v>
      </c>
      <c r="L67" s="214">
        <v>359</v>
      </c>
      <c r="M67" s="214">
        <v>1042</v>
      </c>
      <c r="N67" s="214" t="s">
        <v>441</v>
      </c>
      <c r="O67" s="214" t="s">
        <v>441</v>
      </c>
      <c r="P67" s="214" t="s">
        <v>441</v>
      </c>
      <c r="Q67" s="214" t="s">
        <v>441</v>
      </c>
      <c r="R67" s="214" t="s">
        <v>441</v>
      </c>
    </row>
    <row r="68" spans="2:18">
      <c r="B68" s="364"/>
      <c r="C68" s="316">
        <v>49</v>
      </c>
      <c r="D68" s="315" t="s">
        <v>703</v>
      </c>
      <c r="E68" s="86">
        <v>1974</v>
      </c>
      <c r="F68" s="214">
        <v>9584</v>
      </c>
      <c r="G68" s="214">
        <v>7741</v>
      </c>
      <c r="H68" s="214">
        <v>5808</v>
      </c>
      <c r="I68" s="214">
        <v>109</v>
      </c>
      <c r="J68" s="214">
        <v>1824</v>
      </c>
      <c r="K68" s="214">
        <v>1072</v>
      </c>
      <c r="L68" s="214">
        <v>752</v>
      </c>
      <c r="M68" s="214">
        <v>1843</v>
      </c>
      <c r="N68" s="214" t="s">
        <v>441</v>
      </c>
      <c r="O68" s="214" t="s">
        <v>441</v>
      </c>
      <c r="P68" s="214" t="s">
        <v>441</v>
      </c>
      <c r="Q68" s="214" t="s">
        <v>441</v>
      </c>
      <c r="R68" s="214" t="s">
        <v>441</v>
      </c>
    </row>
    <row r="69" spans="2:18">
      <c r="B69" s="364"/>
      <c r="C69" s="316">
        <v>50</v>
      </c>
      <c r="D69" s="315" t="s">
        <v>703</v>
      </c>
      <c r="E69" s="86">
        <v>1975</v>
      </c>
      <c r="F69" s="214">
        <v>9461</v>
      </c>
      <c r="G69" s="214">
        <v>7649</v>
      </c>
      <c r="H69" s="214">
        <v>5785</v>
      </c>
      <c r="I69" s="214">
        <v>84</v>
      </c>
      <c r="J69" s="214">
        <v>1780</v>
      </c>
      <c r="K69" s="214">
        <v>1058</v>
      </c>
      <c r="L69" s="214">
        <v>722</v>
      </c>
      <c r="M69" s="214">
        <v>1812</v>
      </c>
      <c r="N69" s="214" t="s">
        <v>441</v>
      </c>
      <c r="O69" s="214" t="s">
        <v>441</v>
      </c>
      <c r="P69" s="214" t="s">
        <v>441</v>
      </c>
      <c r="Q69" s="214" t="s">
        <v>441</v>
      </c>
      <c r="R69" s="214" t="s">
        <v>441</v>
      </c>
    </row>
    <row r="70" spans="2:18">
      <c r="B70" s="364"/>
      <c r="C70" s="316">
        <v>51</v>
      </c>
      <c r="D70" s="315" t="s">
        <v>703</v>
      </c>
      <c r="E70" s="86">
        <v>1976</v>
      </c>
      <c r="F70" s="214">
        <v>9406</v>
      </c>
      <c r="G70" s="214">
        <v>7629</v>
      </c>
      <c r="H70" s="214">
        <v>5760</v>
      </c>
      <c r="I70" s="214">
        <v>85</v>
      </c>
      <c r="J70" s="214">
        <v>1784</v>
      </c>
      <c r="K70" s="214">
        <v>1061</v>
      </c>
      <c r="L70" s="214">
        <v>723</v>
      </c>
      <c r="M70" s="214">
        <v>1777</v>
      </c>
      <c r="N70" s="214" t="s">
        <v>441</v>
      </c>
      <c r="O70" s="214" t="s">
        <v>441</v>
      </c>
      <c r="P70" s="214" t="s">
        <v>441</v>
      </c>
      <c r="Q70" s="214" t="s">
        <v>441</v>
      </c>
      <c r="R70" s="214" t="s">
        <v>441</v>
      </c>
    </row>
    <row r="71" spans="2:18">
      <c r="B71" s="364"/>
      <c r="C71" s="316">
        <v>52</v>
      </c>
      <c r="D71" s="315" t="s">
        <v>703</v>
      </c>
      <c r="E71" s="86">
        <v>1977</v>
      </c>
      <c r="F71" s="214">
        <v>9388</v>
      </c>
      <c r="G71" s="214">
        <v>7640</v>
      </c>
      <c r="H71" s="214">
        <v>5783</v>
      </c>
      <c r="I71" s="214">
        <v>82</v>
      </c>
      <c r="J71" s="214">
        <v>1775</v>
      </c>
      <c r="K71" s="214">
        <v>1027</v>
      </c>
      <c r="L71" s="214">
        <v>748</v>
      </c>
      <c r="M71" s="214">
        <v>1748</v>
      </c>
      <c r="N71" s="214" t="s">
        <v>441</v>
      </c>
      <c r="O71" s="214" t="s">
        <v>441</v>
      </c>
      <c r="P71" s="214" t="s">
        <v>441</v>
      </c>
      <c r="Q71" s="214" t="s">
        <v>441</v>
      </c>
      <c r="R71" s="214" t="s">
        <v>441</v>
      </c>
    </row>
    <row r="72" spans="2:18">
      <c r="B72" s="364"/>
      <c r="C72" s="316">
        <v>53</v>
      </c>
      <c r="D72" s="315" t="s">
        <v>703</v>
      </c>
      <c r="E72" s="86">
        <v>1978</v>
      </c>
      <c r="F72" s="214">
        <v>9462</v>
      </c>
      <c r="G72" s="214">
        <v>7829</v>
      </c>
      <c r="H72" s="214">
        <v>5989</v>
      </c>
      <c r="I72" s="214">
        <v>83</v>
      </c>
      <c r="J72" s="214">
        <v>1757</v>
      </c>
      <c r="K72" s="214">
        <v>964</v>
      </c>
      <c r="L72" s="214">
        <v>793</v>
      </c>
      <c r="M72" s="214">
        <v>1633</v>
      </c>
      <c r="N72" s="214" t="s">
        <v>441</v>
      </c>
      <c r="O72" s="214" t="s">
        <v>441</v>
      </c>
      <c r="P72" s="214" t="s">
        <v>441</v>
      </c>
      <c r="Q72" s="214" t="s">
        <v>441</v>
      </c>
      <c r="R72" s="214" t="s">
        <v>441</v>
      </c>
    </row>
    <row r="73" spans="2:18">
      <c r="B73" s="364"/>
      <c r="C73" s="316">
        <v>54</v>
      </c>
      <c r="D73" s="315" t="s">
        <v>703</v>
      </c>
      <c r="E73" s="86">
        <v>1979</v>
      </c>
      <c r="F73" s="214">
        <v>9607</v>
      </c>
      <c r="G73" s="214">
        <v>7992</v>
      </c>
      <c r="H73" s="214">
        <v>6128</v>
      </c>
      <c r="I73" s="214">
        <v>85</v>
      </c>
      <c r="J73" s="214">
        <v>1779</v>
      </c>
      <c r="K73" s="214">
        <v>990</v>
      </c>
      <c r="L73" s="214">
        <v>789</v>
      </c>
      <c r="M73" s="214">
        <v>1615</v>
      </c>
      <c r="N73" s="214" t="s">
        <v>441</v>
      </c>
      <c r="O73" s="214" t="s">
        <v>441</v>
      </c>
      <c r="P73" s="214" t="s">
        <v>441</v>
      </c>
      <c r="Q73" s="214" t="s">
        <v>441</v>
      </c>
      <c r="R73" s="214" t="s">
        <v>441</v>
      </c>
    </row>
    <row r="74" spans="2:18">
      <c r="B74" s="364"/>
      <c r="C74" s="316">
        <v>55</v>
      </c>
      <c r="D74" s="315" t="s">
        <v>703</v>
      </c>
      <c r="E74" s="86">
        <v>1980</v>
      </c>
      <c r="F74" s="214">
        <v>9676</v>
      </c>
      <c r="G74" s="214">
        <v>8073</v>
      </c>
      <c r="H74" s="214">
        <v>6208</v>
      </c>
      <c r="I74" s="214">
        <v>87</v>
      </c>
      <c r="J74" s="214">
        <v>1778</v>
      </c>
      <c r="K74" s="214">
        <v>985</v>
      </c>
      <c r="L74" s="214">
        <v>793</v>
      </c>
      <c r="M74" s="214">
        <v>1603</v>
      </c>
      <c r="N74" s="214" t="s">
        <v>441</v>
      </c>
      <c r="O74" s="214" t="s">
        <v>441</v>
      </c>
      <c r="P74" s="214" t="s">
        <v>441</v>
      </c>
      <c r="Q74" s="214" t="s">
        <v>441</v>
      </c>
      <c r="R74" s="214" t="s">
        <v>441</v>
      </c>
    </row>
    <row r="75" spans="2:18">
      <c r="B75" s="364"/>
      <c r="C75" s="316">
        <v>56</v>
      </c>
      <c r="D75" s="315" t="s">
        <v>703</v>
      </c>
      <c r="E75" s="86">
        <v>1981</v>
      </c>
      <c r="F75" s="214">
        <v>9710</v>
      </c>
      <c r="G75" s="214">
        <v>8093</v>
      </c>
      <c r="H75" s="214">
        <v>6227</v>
      </c>
      <c r="I75" s="214">
        <v>91</v>
      </c>
      <c r="J75" s="214">
        <v>1775</v>
      </c>
      <c r="K75" s="214">
        <v>975</v>
      </c>
      <c r="L75" s="214">
        <v>800</v>
      </c>
      <c r="M75" s="214">
        <v>1617</v>
      </c>
      <c r="N75" s="214" t="s">
        <v>441</v>
      </c>
      <c r="O75" s="214" t="s">
        <v>441</v>
      </c>
      <c r="P75" s="214" t="s">
        <v>441</v>
      </c>
      <c r="Q75" s="214" t="s">
        <v>441</v>
      </c>
      <c r="R75" s="214" t="s">
        <v>441</v>
      </c>
    </row>
    <row r="76" spans="2:18">
      <c r="B76" s="364"/>
      <c r="C76" s="316">
        <v>57</v>
      </c>
      <c r="D76" s="315" t="s">
        <v>703</v>
      </c>
      <c r="E76" s="86">
        <v>1982</v>
      </c>
      <c r="F76" s="214">
        <v>9783</v>
      </c>
      <c r="G76" s="214">
        <v>8135</v>
      </c>
      <c r="H76" s="214">
        <v>6281</v>
      </c>
      <c r="I76" s="214">
        <v>91</v>
      </c>
      <c r="J76" s="214">
        <v>1763</v>
      </c>
      <c r="K76" s="214">
        <v>986</v>
      </c>
      <c r="L76" s="214">
        <v>777</v>
      </c>
      <c r="M76" s="214">
        <v>1648</v>
      </c>
      <c r="N76" s="214" t="s">
        <v>441</v>
      </c>
      <c r="O76" s="214" t="s">
        <v>441</v>
      </c>
      <c r="P76" s="214" t="s">
        <v>441</v>
      </c>
      <c r="Q76" s="214" t="s">
        <v>441</v>
      </c>
      <c r="R76" s="214" t="s">
        <v>441</v>
      </c>
    </row>
    <row r="77" spans="2:18">
      <c r="B77" s="364"/>
      <c r="C77" s="316">
        <v>58</v>
      </c>
      <c r="D77" s="315" t="s">
        <v>703</v>
      </c>
      <c r="E77" s="86">
        <v>1983</v>
      </c>
      <c r="F77" s="214">
        <v>9601</v>
      </c>
      <c r="G77" s="214">
        <v>7962</v>
      </c>
      <c r="H77" s="214">
        <v>6139</v>
      </c>
      <c r="I77" s="214">
        <v>92</v>
      </c>
      <c r="J77" s="214">
        <v>1731</v>
      </c>
      <c r="K77" s="214">
        <v>959</v>
      </c>
      <c r="L77" s="214">
        <v>772</v>
      </c>
      <c r="M77" s="214">
        <v>1639</v>
      </c>
      <c r="N77" s="214" t="s">
        <v>441</v>
      </c>
      <c r="O77" s="214" t="s">
        <v>441</v>
      </c>
      <c r="P77" s="214" t="s">
        <v>441</v>
      </c>
      <c r="Q77" s="214" t="s">
        <v>441</v>
      </c>
      <c r="R77" s="214" t="s">
        <v>441</v>
      </c>
    </row>
    <row r="78" spans="2:18">
      <c r="B78" s="364"/>
      <c r="C78" s="316">
        <v>59</v>
      </c>
      <c r="D78" s="315" t="s">
        <v>703</v>
      </c>
      <c r="E78" s="86">
        <v>1984</v>
      </c>
      <c r="F78" s="214">
        <v>9725</v>
      </c>
      <c r="G78" s="214">
        <v>8044</v>
      </c>
      <c r="H78" s="214">
        <v>6201</v>
      </c>
      <c r="I78" s="214">
        <v>96</v>
      </c>
      <c r="J78" s="214">
        <v>1747</v>
      </c>
      <c r="K78" s="214">
        <v>964</v>
      </c>
      <c r="L78" s="214">
        <v>783</v>
      </c>
      <c r="M78" s="214">
        <v>1681</v>
      </c>
      <c r="N78" s="214" t="s">
        <v>441</v>
      </c>
      <c r="O78" s="214" t="s">
        <v>441</v>
      </c>
      <c r="P78" s="214" t="s">
        <v>441</v>
      </c>
      <c r="Q78" s="214" t="s">
        <v>441</v>
      </c>
      <c r="R78" s="214" t="s">
        <v>441</v>
      </c>
    </row>
    <row r="79" spans="2:18">
      <c r="B79" s="364"/>
      <c r="C79" s="316">
        <v>60</v>
      </c>
      <c r="D79" s="315" t="s">
        <v>703</v>
      </c>
      <c r="E79" s="86">
        <v>1985</v>
      </c>
      <c r="F79" s="214">
        <v>9680</v>
      </c>
      <c r="G79" s="214">
        <v>7998</v>
      </c>
      <c r="H79" s="214">
        <v>6144</v>
      </c>
      <c r="I79" s="214">
        <v>96</v>
      </c>
      <c r="J79" s="214">
        <v>1758</v>
      </c>
      <c r="K79" s="214">
        <v>956</v>
      </c>
      <c r="L79" s="214">
        <v>802</v>
      </c>
      <c r="M79" s="214">
        <v>1682</v>
      </c>
      <c r="N79" s="214" t="s">
        <v>441</v>
      </c>
      <c r="O79" s="214" t="s">
        <v>441</v>
      </c>
      <c r="P79" s="214" t="s">
        <v>441</v>
      </c>
      <c r="Q79" s="214" t="s">
        <v>441</v>
      </c>
      <c r="R79" s="214" t="s">
        <v>441</v>
      </c>
    </row>
    <row r="80" spans="2:18">
      <c r="B80" s="364"/>
      <c r="C80" s="316">
        <v>61</v>
      </c>
      <c r="D80" s="315" t="s">
        <v>703</v>
      </c>
      <c r="E80" s="86">
        <v>1986</v>
      </c>
      <c r="F80" s="214">
        <v>9616</v>
      </c>
      <c r="G80" s="214">
        <v>7933</v>
      </c>
      <c r="H80" s="214">
        <v>6083</v>
      </c>
      <c r="I80" s="214">
        <v>101</v>
      </c>
      <c r="J80" s="214">
        <v>1749</v>
      </c>
      <c r="K80" s="214">
        <v>939</v>
      </c>
      <c r="L80" s="214">
        <v>810</v>
      </c>
      <c r="M80" s="214">
        <v>1683</v>
      </c>
      <c r="N80" s="214" t="s">
        <v>441</v>
      </c>
      <c r="O80" s="214" t="s">
        <v>441</v>
      </c>
      <c r="P80" s="214" t="s">
        <v>441</v>
      </c>
      <c r="Q80" s="214" t="s">
        <v>441</v>
      </c>
      <c r="R80" s="214" t="s">
        <v>441</v>
      </c>
    </row>
    <row r="81" spans="2:20">
      <c r="B81" s="364"/>
      <c r="C81" s="316">
        <v>62</v>
      </c>
      <c r="D81" s="315" t="s">
        <v>703</v>
      </c>
      <c r="E81" s="86">
        <v>1987</v>
      </c>
      <c r="F81" s="214">
        <v>9571</v>
      </c>
      <c r="G81" s="214">
        <v>7898</v>
      </c>
      <c r="H81" s="214">
        <v>6042</v>
      </c>
      <c r="I81" s="214">
        <v>98</v>
      </c>
      <c r="J81" s="214">
        <v>1758</v>
      </c>
      <c r="K81" s="214">
        <v>947</v>
      </c>
      <c r="L81" s="214">
        <v>811</v>
      </c>
      <c r="M81" s="214">
        <v>1673</v>
      </c>
      <c r="N81" s="214" t="s">
        <v>441</v>
      </c>
      <c r="O81" s="214" t="s">
        <v>441</v>
      </c>
      <c r="P81" s="214" t="s">
        <v>441</v>
      </c>
      <c r="Q81" s="214" t="s">
        <v>441</v>
      </c>
      <c r="R81" s="214" t="s">
        <v>441</v>
      </c>
    </row>
    <row r="82" spans="2:20">
      <c r="B82" s="364"/>
      <c r="C82" s="316">
        <v>63</v>
      </c>
      <c r="D82" s="315" t="s">
        <v>703</v>
      </c>
      <c r="E82" s="86">
        <v>1988</v>
      </c>
      <c r="F82" s="214">
        <v>9530</v>
      </c>
      <c r="G82" s="214">
        <v>7866</v>
      </c>
      <c r="H82" s="214">
        <v>6012</v>
      </c>
      <c r="I82" s="214">
        <v>98</v>
      </c>
      <c r="J82" s="214">
        <v>1756</v>
      </c>
      <c r="K82" s="214">
        <v>945</v>
      </c>
      <c r="L82" s="214">
        <v>811</v>
      </c>
      <c r="M82" s="214">
        <v>1664</v>
      </c>
      <c r="N82" s="214" t="s">
        <v>441</v>
      </c>
      <c r="O82" s="214" t="s">
        <v>441</v>
      </c>
      <c r="P82" s="214" t="s">
        <v>441</v>
      </c>
      <c r="Q82" s="214" t="s">
        <v>441</v>
      </c>
      <c r="R82" s="214" t="s">
        <v>441</v>
      </c>
    </row>
    <row r="83" spans="2:20">
      <c r="B83" s="364" t="s">
        <v>87</v>
      </c>
      <c r="C83" s="316">
        <v>1</v>
      </c>
      <c r="D83" s="315" t="s">
        <v>703</v>
      </c>
      <c r="E83" s="86">
        <v>1989</v>
      </c>
      <c r="F83" s="214">
        <v>9527</v>
      </c>
      <c r="G83" s="214">
        <v>7835</v>
      </c>
      <c r="H83" s="214">
        <v>5995</v>
      </c>
      <c r="I83" s="214">
        <v>109</v>
      </c>
      <c r="J83" s="214">
        <v>1731</v>
      </c>
      <c r="K83" s="214">
        <v>928</v>
      </c>
      <c r="L83" s="214">
        <v>803</v>
      </c>
      <c r="M83" s="214">
        <v>1692</v>
      </c>
      <c r="N83" s="214" t="s">
        <v>441</v>
      </c>
      <c r="O83" s="214" t="s">
        <v>441</v>
      </c>
      <c r="P83" s="214" t="s">
        <v>441</v>
      </c>
      <c r="Q83" s="214" t="s">
        <v>441</v>
      </c>
      <c r="R83" s="214" t="s">
        <v>441</v>
      </c>
    </row>
    <row r="84" spans="2:20">
      <c r="B84" s="364"/>
      <c r="C84" s="316">
        <v>2</v>
      </c>
      <c r="D84" s="315" t="s">
        <v>703</v>
      </c>
      <c r="E84" s="86">
        <v>1990</v>
      </c>
      <c r="F84" s="214">
        <v>9480</v>
      </c>
      <c r="G84" s="214">
        <v>7792</v>
      </c>
      <c r="H84" s="214">
        <v>6011</v>
      </c>
      <c r="I84" s="214">
        <v>54</v>
      </c>
      <c r="J84" s="214">
        <v>1727</v>
      </c>
      <c r="K84" s="214">
        <v>904</v>
      </c>
      <c r="L84" s="214">
        <v>823</v>
      </c>
      <c r="M84" s="214">
        <v>1688</v>
      </c>
      <c r="N84" s="214" t="s">
        <v>441</v>
      </c>
      <c r="O84" s="214" t="s">
        <v>441</v>
      </c>
      <c r="P84" s="214" t="s">
        <v>441</v>
      </c>
      <c r="Q84" s="214" t="s">
        <v>441</v>
      </c>
      <c r="R84" s="214" t="s">
        <v>441</v>
      </c>
    </row>
    <row r="85" spans="2:20">
      <c r="B85" s="364"/>
      <c r="C85" s="316">
        <v>3</v>
      </c>
      <c r="D85" s="315" t="s">
        <v>703</v>
      </c>
      <c r="E85" s="86">
        <v>1991</v>
      </c>
      <c r="F85" s="214">
        <v>9577</v>
      </c>
      <c r="G85" s="214">
        <v>7840</v>
      </c>
      <c r="H85" s="214">
        <v>6045</v>
      </c>
      <c r="I85" s="214">
        <v>54</v>
      </c>
      <c r="J85" s="214">
        <v>1741</v>
      </c>
      <c r="K85" s="214">
        <v>891</v>
      </c>
      <c r="L85" s="214">
        <v>850</v>
      </c>
      <c r="M85" s="214">
        <v>1737</v>
      </c>
      <c r="N85" s="214" t="s">
        <v>441</v>
      </c>
      <c r="O85" s="214" t="s">
        <v>441</v>
      </c>
      <c r="P85" s="214" t="s">
        <v>441</v>
      </c>
      <c r="Q85" s="214" t="s">
        <v>441</v>
      </c>
      <c r="R85" s="214" t="s">
        <v>441</v>
      </c>
    </row>
    <row r="86" spans="2:20">
      <c r="B86" s="364"/>
      <c r="C86" s="316">
        <v>4</v>
      </c>
      <c r="D86" s="315" t="s">
        <v>703</v>
      </c>
      <c r="E86" s="86">
        <v>1992</v>
      </c>
      <c r="F86" s="214">
        <v>9646</v>
      </c>
      <c r="G86" s="214">
        <v>7886</v>
      </c>
      <c r="H86" s="214">
        <v>6091</v>
      </c>
      <c r="I86" s="214">
        <v>54</v>
      </c>
      <c r="J86" s="214">
        <v>1741</v>
      </c>
      <c r="K86" s="214">
        <v>873</v>
      </c>
      <c r="L86" s="214">
        <v>868</v>
      </c>
      <c r="M86" s="214">
        <v>1760</v>
      </c>
      <c r="N86" s="214" t="s">
        <v>441</v>
      </c>
      <c r="O86" s="214" t="s">
        <v>441</v>
      </c>
      <c r="P86" s="214" t="s">
        <v>441</v>
      </c>
      <c r="Q86" s="214" t="s">
        <v>441</v>
      </c>
      <c r="R86" s="214" t="s">
        <v>441</v>
      </c>
    </row>
    <row r="87" spans="2:20">
      <c r="B87" s="364"/>
      <c r="C87" s="316">
        <v>5</v>
      </c>
      <c r="D87" s="315" t="s">
        <v>703</v>
      </c>
      <c r="E87" s="86">
        <v>1993</v>
      </c>
      <c r="F87" s="214">
        <v>9641</v>
      </c>
      <c r="G87" s="214">
        <v>7909</v>
      </c>
      <c r="H87" s="214">
        <v>6132</v>
      </c>
      <c r="I87" s="214">
        <v>59</v>
      </c>
      <c r="J87" s="214">
        <v>1718</v>
      </c>
      <c r="K87" s="214">
        <v>855</v>
      </c>
      <c r="L87" s="214">
        <v>863</v>
      </c>
      <c r="M87" s="214">
        <v>1732</v>
      </c>
      <c r="N87" s="214" t="s">
        <v>441</v>
      </c>
      <c r="O87" s="214" t="s">
        <v>441</v>
      </c>
      <c r="P87" s="214" t="s">
        <v>441</v>
      </c>
      <c r="Q87" s="214" t="s">
        <v>441</v>
      </c>
      <c r="R87" s="214" t="s">
        <v>441</v>
      </c>
    </row>
    <row r="88" spans="2:20">
      <c r="B88" s="364"/>
      <c r="C88" s="316">
        <v>6</v>
      </c>
      <c r="D88" s="315" t="s">
        <v>703</v>
      </c>
      <c r="E88" s="86">
        <v>1994</v>
      </c>
      <c r="F88" s="214">
        <v>9720</v>
      </c>
      <c r="G88" s="214">
        <v>7977</v>
      </c>
      <c r="H88" s="214">
        <v>6155</v>
      </c>
      <c r="I88" s="214">
        <v>62</v>
      </c>
      <c r="J88" s="214">
        <v>1760</v>
      </c>
      <c r="K88" s="214">
        <v>833</v>
      </c>
      <c r="L88" s="227">
        <v>927</v>
      </c>
      <c r="M88" s="214">
        <f t="shared" ref="M88:M114" si="2">N88+O88+P88+Q88+R88</f>
        <v>1743</v>
      </c>
      <c r="N88" s="228">
        <v>815</v>
      </c>
      <c r="O88" s="214">
        <v>392</v>
      </c>
      <c r="P88" s="214">
        <v>65</v>
      </c>
      <c r="Q88" s="214">
        <v>147</v>
      </c>
      <c r="R88" s="214">
        <v>324</v>
      </c>
    </row>
    <row r="89" spans="2:20">
      <c r="B89" s="364"/>
      <c r="C89" s="316">
        <v>7</v>
      </c>
      <c r="D89" s="315" t="s">
        <v>703</v>
      </c>
      <c r="E89" s="86">
        <v>1995</v>
      </c>
      <c r="F89" s="214">
        <v>9824</v>
      </c>
      <c r="G89" s="214">
        <v>7993</v>
      </c>
      <c r="H89" s="214">
        <v>6161</v>
      </c>
      <c r="I89" s="214">
        <v>64</v>
      </c>
      <c r="J89" s="214">
        <v>1768</v>
      </c>
      <c r="K89" s="214">
        <v>821</v>
      </c>
      <c r="L89" s="227">
        <v>947</v>
      </c>
      <c r="M89" s="214">
        <f t="shared" si="2"/>
        <v>1831</v>
      </c>
      <c r="N89" s="228">
        <v>890</v>
      </c>
      <c r="O89" s="214">
        <v>394</v>
      </c>
      <c r="P89" s="214">
        <v>65</v>
      </c>
      <c r="Q89" s="214">
        <v>159</v>
      </c>
      <c r="R89" s="214">
        <v>323</v>
      </c>
    </row>
    <row r="90" spans="2:20">
      <c r="B90" s="364"/>
      <c r="C90" s="316">
        <v>8</v>
      </c>
      <c r="D90" s="315" t="s">
        <v>703</v>
      </c>
      <c r="E90" s="86">
        <v>1996</v>
      </c>
      <c r="F90" s="214">
        <v>9868</v>
      </c>
      <c r="G90" s="214">
        <v>8004</v>
      </c>
      <c r="H90" s="214">
        <v>6210</v>
      </c>
      <c r="I90" s="214">
        <v>65</v>
      </c>
      <c r="J90" s="214">
        <v>1729</v>
      </c>
      <c r="K90" s="214">
        <v>807</v>
      </c>
      <c r="L90" s="227">
        <v>922</v>
      </c>
      <c r="M90" s="214">
        <f t="shared" si="2"/>
        <v>1864</v>
      </c>
      <c r="N90" s="228">
        <v>904</v>
      </c>
      <c r="O90" s="214">
        <v>393</v>
      </c>
      <c r="P90" s="214">
        <v>65</v>
      </c>
      <c r="Q90" s="214">
        <v>185</v>
      </c>
      <c r="R90" s="214">
        <v>317</v>
      </c>
    </row>
    <row r="91" spans="2:20">
      <c r="B91" s="364"/>
      <c r="C91" s="316">
        <v>9</v>
      </c>
      <c r="D91" s="315" t="s">
        <v>703</v>
      </c>
      <c r="E91" s="86">
        <v>1997</v>
      </c>
      <c r="F91" s="214">
        <v>9842</v>
      </c>
      <c r="G91" s="214">
        <v>7962</v>
      </c>
      <c r="H91" s="214">
        <v>6172</v>
      </c>
      <c r="I91" s="214">
        <v>65</v>
      </c>
      <c r="J91" s="214">
        <v>1725</v>
      </c>
      <c r="K91" s="214">
        <v>786</v>
      </c>
      <c r="L91" s="227">
        <v>939</v>
      </c>
      <c r="M91" s="214">
        <f t="shared" si="2"/>
        <v>1880</v>
      </c>
      <c r="N91" s="228">
        <v>915</v>
      </c>
      <c r="O91" s="214">
        <v>388</v>
      </c>
      <c r="P91" s="214">
        <v>66</v>
      </c>
      <c r="Q91" s="214">
        <v>199</v>
      </c>
      <c r="R91" s="214">
        <v>312</v>
      </c>
    </row>
    <row r="92" spans="2:20">
      <c r="B92" s="364"/>
      <c r="C92" s="316">
        <v>10</v>
      </c>
      <c r="D92" s="315" t="s">
        <v>703</v>
      </c>
      <c r="E92" s="86">
        <v>1998</v>
      </c>
      <c r="F92" s="214">
        <v>9802</v>
      </c>
      <c r="G92" s="214">
        <v>7933</v>
      </c>
      <c r="H92" s="214">
        <v>6197</v>
      </c>
      <c r="I92" s="214">
        <v>67</v>
      </c>
      <c r="J92" s="214">
        <v>1669</v>
      </c>
      <c r="K92" s="214">
        <v>746</v>
      </c>
      <c r="L92" s="227">
        <v>923</v>
      </c>
      <c r="M92" s="214">
        <f t="shared" si="2"/>
        <v>1869</v>
      </c>
      <c r="N92" s="228">
        <v>916</v>
      </c>
      <c r="O92" s="214">
        <v>383</v>
      </c>
      <c r="P92" s="214">
        <v>70</v>
      </c>
      <c r="Q92" s="214">
        <v>205</v>
      </c>
      <c r="R92" s="214">
        <v>295</v>
      </c>
      <c r="T92" s="199"/>
    </row>
    <row r="93" spans="2:20">
      <c r="B93" s="295"/>
      <c r="C93" s="316">
        <v>11</v>
      </c>
      <c r="D93" s="315" t="s">
        <v>703</v>
      </c>
      <c r="E93" s="86">
        <v>1999</v>
      </c>
      <c r="F93" s="214">
        <v>9992</v>
      </c>
      <c r="G93" s="214">
        <v>7882</v>
      </c>
      <c r="H93" s="214">
        <v>6175</v>
      </c>
      <c r="I93" s="214">
        <v>68</v>
      </c>
      <c r="J93" s="214">
        <v>1639</v>
      </c>
      <c r="K93" s="214">
        <v>707</v>
      </c>
      <c r="L93" s="227">
        <v>932</v>
      </c>
      <c r="M93" s="214">
        <f t="shared" si="2"/>
        <v>2110</v>
      </c>
      <c r="N93" s="228">
        <v>1139</v>
      </c>
      <c r="O93" s="214">
        <v>391</v>
      </c>
      <c r="P93" s="214">
        <v>69</v>
      </c>
      <c r="Q93" s="214">
        <v>216</v>
      </c>
      <c r="R93" s="214">
        <v>295</v>
      </c>
    </row>
    <row r="94" spans="2:20">
      <c r="B94" s="295"/>
      <c r="C94" s="316">
        <v>12</v>
      </c>
      <c r="D94" s="315" t="s">
        <v>703</v>
      </c>
      <c r="E94" s="86">
        <v>2000</v>
      </c>
      <c r="F94" s="214">
        <v>9986</v>
      </c>
      <c r="G94" s="214">
        <v>7828</v>
      </c>
      <c r="H94" s="214">
        <v>6125</v>
      </c>
      <c r="I94" s="214">
        <v>70</v>
      </c>
      <c r="J94" s="214">
        <v>1633</v>
      </c>
      <c r="K94" s="214">
        <v>702</v>
      </c>
      <c r="L94" s="227">
        <v>931</v>
      </c>
      <c r="M94" s="214">
        <f t="shared" si="2"/>
        <v>2158</v>
      </c>
      <c r="N94" s="228">
        <v>1192</v>
      </c>
      <c r="O94" s="214">
        <v>392</v>
      </c>
      <c r="P94" s="214">
        <v>66</v>
      </c>
      <c r="Q94" s="214">
        <v>221</v>
      </c>
      <c r="R94" s="214">
        <v>287</v>
      </c>
    </row>
    <row r="95" spans="2:20">
      <c r="B95" s="295"/>
      <c r="C95" s="316">
        <v>13</v>
      </c>
      <c r="D95" s="315" t="s">
        <v>703</v>
      </c>
      <c r="E95" s="86">
        <v>2001</v>
      </c>
      <c r="F95" s="214">
        <v>9959</v>
      </c>
      <c r="G95" s="214">
        <v>7667</v>
      </c>
      <c r="H95" s="214">
        <v>5978</v>
      </c>
      <c r="I95" s="214">
        <v>69</v>
      </c>
      <c r="J95" s="214">
        <v>1620</v>
      </c>
      <c r="K95" s="214">
        <v>682</v>
      </c>
      <c r="L95" s="227">
        <v>938</v>
      </c>
      <c r="M95" s="214">
        <f t="shared" si="2"/>
        <v>2292</v>
      </c>
      <c r="N95" s="228">
        <v>1212</v>
      </c>
      <c r="O95" s="214">
        <v>390</v>
      </c>
      <c r="P95" s="214">
        <v>66</v>
      </c>
      <c r="Q95" s="214">
        <v>232</v>
      </c>
      <c r="R95" s="214">
        <v>392</v>
      </c>
    </row>
    <row r="96" spans="2:20">
      <c r="B96" s="295"/>
      <c r="C96" s="316">
        <v>14</v>
      </c>
      <c r="D96" s="315" t="s">
        <v>703</v>
      </c>
      <c r="E96" s="86">
        <v>2002</v>
      </c>
      <c r="F96" s="214">
        <v>9864</v>
      </c>
      <c r="G96" s="214">
        <v>7561</v>
      </c>
      <c r="H96" s="214">
        <v>5895</v>
      </c>
      <c r="I96" s="214">
        <v>70</v>
      </c>
      <c r="J96" s="214">
        <v>1596</v>
      </c>
      <c r="K96" s="214">
        <v>669</v>
      </c>
      <c r="L96" s="227">
        <v>927</v>
      </c>
      <c r="M96" s="214">
        <f t="shared" si="2"/>
        <v>2303</v>
      </c>
      <c r="N96" s="228">
        <v>1214</v>
      </c>
      <c r="O96" s="214">
        <v>386</v>
      </c>
      <c r="P96" s="214">
        <v>65</v>
      </c>
      <c r="Q96" s="214">
        <v>238</v>
      </c>
      <c r="R96" s="214">
        <v>400</v>
      </c>
    </row>
    <row r="97" spans="2:18">
      <c r="B97" s="295"/>
      <c r="C97" s="316">
        <v>15</v>
      </c>
      <c r="D97" s="315" t="s">
        <v>703</v>
      </c>
      <c r="E97" s="86">
        <v>2003</v>
      </c>
      <c r="F97" s="214">
        <v>9762</v>
      </c>
      <c r="G97" s="214">
        <v>7477</v>
      </c>
      <c r="H97" s="214">
        <v>5839</v>
      </c>
      <c r="I97" s="214">
        <v>71</v>
      </c>
      <c r="J97" s="214">
        <v>1567</v>
      </c>
      <c r="K97" s="214">
        <v>644</v>
      </c>
      <c r="L97" s="227">
        <v>923</v>
      </c>
      <c r="M97" s="214">
        <f t="shared" si="2"/>
        <v>2285</v>
      </c>
      <c r="N97" s="228">
        <v>1234</v>
      </c>
      <c r="O97" s="214">
        <v>383</v>
      </c>
      <c r="P97" s="214">
        <v>57</v>
      </c>
      <c r="Q97" s="214">
        <v>243</v>
      </c>
      <c r="R97" s="214">
        <v>368</v>
      </c>
    </row>
    <row r="98" spans="2:18">
      <c r="B98" s="295"/>
      <c r="C98" s="316">
        <v>16</v>
      </c>
      <c r="D98" s="315" t="s">
        <v>703</v>
      </c>
      <c r="E98" s="86">
        <v>2004</v>
      </c>
      <c r="F98" s="214">
        <v>9567</v>
      </c>
      <c r="G98" s="214">
        <v>7322</v>
      </c>
      <c r="H98" s="214">
        <v>5710</v>
      </c>
      <c r="I98" s="214">
        <v>70</v>
      </c>
      <c r="J98" s="214">
        <v>1542</v>
      </c>
      <c r="K98" s="214">
        <v>625</v>
      </c>
      <c r="L98" s="227">
        <v>917</v>
      </c>
      <c r="M98" s="214">
        <f t="shared" si="2"/>
        <v>2245</v>
      </c>
      <c r="N98" s="228">
        <v>1233</v>
      </c>
      <c r="O98" s="214">
        <v>367</v>
      </c>
      <c r="P98" s="214">
        <v>48</v>
      </c>
      <c r="Q98" s="214">
        <v>240</v>
      </c>
      <c r="R98" s="214">
        <v>357</v>
      </c>
    </row>
    <row r="99" spans="2:18">
      <c r="B99" s="295"/>
      <c r="C99" s="316">
        <v>17</v>
      </c>
      <c r="D99" s="315" t="s">
        <v>703</v>
      </c>
      <c r="E99" s="86">
        <v>2005</v>
      </c>
      <c r="F99" s="214">
        <v>9915</v>
      </c>
      <c r="G99" s="214">
        <v>7714</v>
      </c>
      <c r="H99" s="214">
        <v>5759</v>
      </c>
      <c r="I99" s="214">
        <v>504</v>
      </c>
      <c r="J99" s="214">
        <v>1451</v>
      </c>
      <c r="K99" s="214">
        <v>608</v>
      </c>
      <c r="L99" s="227">
        <v>843</v>
      </c>
      <c r="M99" s="214">
        <f t="shared" si="2"/>
        <v>2201</v>
      </c>
      <c r="N99" s="228">
        <v>1217</v>
      </c>
      <c r="O99" s="214">
        <v>371</v>
      </c>
      <c r="P99" s="214">
        <v>43</v>
      </c>
      <c r="Q99" s="214">
        <v>216</v>
      </c>
      <c r="R99" s="214">
        <v>354</v>
      </c>
    </row>
    <row r="100" spans="2:18">
      <c r="B100" s="295"/>
      <c r="C100" s="316">
        <v>18</v>
      </c>
      <c r="D100" s="315" t="s">
        <v>703</v>
      </c>
      <c r="E100" s="86">
        <v>2006</v>
      </c>
      <c r="F100" s="214">
        <v>9857</v>
      </c>
      <c r="G100" s="214">
        <v>7664</v>
      </c>
      <c r="H100" s="214">
        <v>5582</v>
      </c>
      <c r="I100" s="214">
        <v>698</v>
      </c>
      <c r="J100" s="214">
        <v>1384</v>
      </c>
      <c r="K100" s="214">
        <v>579</v>
      </c>
      <c r="L100" s="227">
        <v>805</v>
      </c>
      <c r="M100" s="214">
        <f t="shared" si="2"/>
        <v>2193</v>
      </c>
      <c r="N100" s="228">
        <v>1220</v>
      </c>
      <c r="O100" s="214">
        <v>366</v>
      </c>
      <c r="P100" s="214">
        <v>43</v>
      </c>
      <c r="Q100" s="214">
        <v>217</v>
      </c>
      <c r="R100" s="214">
        <v>347</v>
      </c>
    </row>
    <row r="101" spans="2:18">
      <c r="B101" s="295"/>
      <c r="C101" s="316">
        <v>19</v>
      </c>
      <c r="D101" s="315" t="s">
        <v>703</v>
      </c>
      <c r="E101" s="86">
        <v>2007</v>
      </c>
      <c r="F101" s="214">
        <v>9650</v>
      </c>
      <c r="G101" s="214">
        <v>7468</v>
      </c>
      <c r="H101" s="214">
        <v>5417</v>
      </c>
      <c r="I101" s="214">
        <v>705</v>
      </c>
      <c r="J101" s="214">
        <v>1346</v>
      </c>
      <c r="K101" s="214">
        <v>559</v>
      </c>
      <c r="L101" s="227">
        <v>787</v>
      </c>
      <c r="M101" s="214">
        <f t="shared" si="2"/>
        <v>2182</v>
      </c>
      <c r="N101" s="228">
        <v>1240</v>
      </c>
      <c r="O101" s="214">
        <v>341</v>
      </c>
      <c r="P101" s="214">
        <v>36</v>
      </c>
      <c r="Q101" s="214">
        <v>210</v>
      </c>
      <c r="R101" s="214">
        <v>355</v>
      </c>
    </row>
    <row r="102" spans="2:18">
      <c r="B102" s="295"/>
      <c r="C102" s="316">
        <v>20</v>
      </c>
      <c r="D102" s="315" t="s">
        <v>703</v>
      </c>
      <c r="E102" s="86">
        <v>2008</v>
      </c>
      <c r="F102" s="214">
        <v>9443</v>
      </c>
      <c r="G102" s="214">
        <v>7258</v>
      </c>
      <c r="H102" s="214">
        <v>5270</v>
      </c>
      <c r="I102" s="214">
        <v>705</v>
      </c>
      <c r="J102" s="214">
        <v>1283</v>
      </c>
      <c r="K102" s="214">
        <v>528</v>
      </c>
      <c r="L102" s="227">
        <v>755</v>
      </c>
      <c r="M102" s="214">
        <f t="shared" si="2"/>
        <v>2185</v>
      </c>
      <c r="N102" s="228">
        <v>1270</v>
      </c>
      <c r="O102" s="214">
        <v>310</v>
      </c>
      <c r="P102" s="214">
        <v>34</v>
      </c>
      <c r="Q102" s="214">
        <v>198</v>
      </c>
      <c r="R102" s="214">
        <v>373</v>
      </c>
    </row>
    <row r="103" spans="2:18">
      <c r="B103" s="295"/>
      <c r="C103" s="316">
        <v>21</v>
      </c>
      <c r="D103" s="315" t="s">
        <v>703</v>
      </c>
      <c r="E103" s="86">
        <v>2009</v>
      </c>
      <c r="F103" s="214">
        <v>9303</v>
      </c>
      <c r="G103" s="214">
        <f t="shared" ref="G103:G117" si="3">H103+I103+J103</f>
        <v>7116</v>
      </c>
      <c r="H103" s="214">
        <v>5198</v>
      </c>
      <c r="I103" s="214">
        <v>713</v>
      </c>
      <c r="J103" s="214">
        <v>1205</v>
      </c>
      <c r="K103" s="214">
        <v>497</v>
      </c>
      <c r="L103" s="227">
        <v>708</v>
      </c>
      <c r="M103" s="214">
        <f t="shared" si="2"/>
        <v>2187</v>
      </c>
      <c r="N103" s="228">
        <v>1272</v>
      </c>
      <c r="O103" s="214">
        <v>304</v>
      </c>
      <c r="P103" s="214">
        <v>38</v>
      </c>
      <c r="Q103" s="214">
        <v>188</v>
      </c>
      <c r="R103" s="214">
        <v>385</v>
      </c>
    </row>
    <row r="104" spans="2:18">
      <c r="B104" s="295"/>
      <c r="C104" s="316">
        <v>22</v>
      </c>
      <c r="D104" s="315" t="s">
        <v>703</v>
      </c>
      <c r="E104" s="86">
        <v>2010</v>
      </c>
      <c r="F104" s="214">
        <v>9178</v>
      </c>
      <c r="G104" s="214">
        <f t="shared" si="3"/>
        <v>7015</v>
      </c>
      <c r="H104" s="214">
        <v>5148</v>
      </c>
      <c r="I104" s="214">
        <v>722</v>
      </c>
      <c r="J104" s="214">
        <v>1145</v>
      </c>
      <c r="K104" s="214">
        <v>457</v>
      </c>
      <c r="L104" s="227">
        <v>688</v>
      </c>
      <c r="M104" s="214">
        <f t="shared" si="2"/>
        <v>2163</v>
      </c>
      <c r="N104" s="228">
        <v>1276</v>
      </c>
      <c r="O104" s="214">
        <v>303</v>
      </c>
      <c r="P104" s="214">
        <v>38</v>
      </c>
      <c r="Q104" s="214">
        <v>176</v>
      </c>
      <c r="R104" s="214">
        <v>370</v>
      </c>
    </row>
    <row r="105" spans="2:18">
      <c r="B105" s="295"/>
      <c r="C105" s="316">
        <v>23</v>
      </c>
      <c r="D105" s="315" t="s">
        <v>703</v>
      </c>
      <c r="E105" s="86">
        <v>2011</v>
      </c>
      <c r="F105" s="214">
        <v>9271</v>
      </c>
      <c r="G105" s="214">
        <f t="shared" si="3"/>
        <v>6891</v>
      </c>
      <c r="H105" s="214">
        <v>5057</v>
      </c>
      <c r="I105" s="214">
        <v>734</v>
      </c>
      <c r="J105" s="214">
        <v>1100</v>
      </c>
      <c r="K105" s="214">
        <v>438</v>
      </c>
      <c r="L105" s="227">
        <v>662</v>
      </c>
      <c r="M105" s="214">
        <f t="shared" si="2"/>
        <v>2380</v>
      </c>
      <c r="N105" s="228">
        <v>1517</v>
      </c>
      <c r="O105" s="214">
        <v>297</v>
      </c>
      <c r="P105" s="214">
        <v>39</v>
      </c>
      <c r="Q105" s="214">
        <v>166</v>
      </c>
      <c r="R105" s="214">
        <v>361</v>
      </c>
    </row>
    <row r="106" spans="2:18">
      <c r="B106" s="295"/>
      <c r="C106" s="316">
        <v>24</v>
      </c>
      <c r="D106" s="315" t="s">
        <v>702</v>
      </c>
      <c r="E106" s="86">
        <v>2012</v>
      </c>
      <c r="F106" s="214">
        <v>9170</v>
      </c>
      <c r="G106" s="214">
        <f t="shared" si="3"/>
        <v>6797</v>
      </c>
      <c r="H106" s="214">
        <v>4992</v>
      </c>
      <c r="I106" s="214">
        <v>737</v>
      </c>
      <c r="J106" s="214">
        <v>1068</v>
      </c>
      <c r="K106" s="214">
        <v>416</v>
      </c>
      <c r="L106" s="227">
        <v>652</v>
      </c>
      <c r="M106" s="214">
        <f t="shared" si="2"/>
        <v>2373</v>
      </c>
      <c r="N106" s="228">
        <v>1544</v>
      </c>
      <c r="O106" s="214">
        <v>290</v>
      </c>
      <c r="P106" s="214">
        <v>42</v>
      </c>
      <c r="Q106" s="214">
        <v>154</v>
      </c>
      <c r="R106" s="214">
        <v>343</v>
      </c>
    </row>
    <row r="107" spans="2:18">
      <c r="B107" s="295"/>
      <c r="C107" s="316">
        <v>25</v>
      </c>
      <c r="D107" s="315" t="s">
        <v>702</v>
      </c>
      <c r="E107" s="86">
        <v>2013</v>
      </c>
      <c r="F107" s="214">
        <v>9055</v>
      </c>
      <c r="G107" s="214">
        <f t="shared" si="3"/>
        <v>6663</v>
      </c>
      <c r="H107" s="214">
        <v>4889</v>
      </c>
      <c r="I107" s="214">
        <v>744</v>
      </c>
      <c r="J107" s="214">
        <v>1030</v>
      </c>
      <c r="K107" s="214">
        <v>392</v>
      </c>
      <c r="L107" s="227">
        <v>638</v>
      </c>
      <c r="M107" s="214">
        <f t="shared" si="2"/>
        <v>2392</v>
      </c>
      <c r="N107" s="228">
        <v>1561</v>
      </c>
      <c r="O107" s="214">
        <v>286</v>
      </c>
      <c r="P107" s="214">
        <v>50</v>
      </c>
      <c r="Q107" s="214">
        <v>155</v>
      </c>
      <c r="R107" s="214">
        <v>340</v>
      </c>
    </row>
    <row r="108" spans="2:18">
      <c r="B108" s="295"/>
      <c r="C108" s="316">
        <v>26</v>
      </c>
      <c r="D108" s="315" t="s">
        <v>702</v>
      </c>
      <c r="E108" s="86">
        <v>2014</v>
      </c>
      <c r="F108" s="214">
        <v>9003</v>
      </c>
      <c r="G108" s="214">
        <f t="shared" si="3"/>
        <v>6589</v>
      </c>
      <c r="H108" s="214">
        <v>4842</v>
      </c>
      <c r="I108" s="214">
        <v>737</v>
      </c>
      <c r="J108" s="214">
        <v>1010</v>
      </c>
      <c r="K108" s="214">
        <v>377</v>
      </c>
      <c r="L108" s="227">
        <v>633</v>
      </c>
      <c r="M108" s="214">
        <f t="shared" si="2"/>
        <v>2414</v>
      </c>
      <c r="N108" s="228">
        <v>1585</v>
      </c>
      <c r="O108" s="214">
        <v>285</v>
      </c>
      <c r="P108" s="214">
        <v>54</v>
      </c>
      <c r="Q108" s="214">
        <v>153</v>
      </c>
      <c r="R108" s="214">
        <v>337</v>
      </c>
    </row>
    <row r="109" spans="2:18">
      <c r="B109" s="295"/>
      <c r="C109" s="316">
        <v>27</v>
      </c>
      <c r="D109" s="315" t="s">
        <v>702</v>
      </c>
      <c r="E109" s="86">
        <v>2015</v>
      </c>
      <c r="F109" s="214">
        <v>8964</v>
      </c>
      <c r="G109" s="214">
        <f t="shared" si="3"/>
        <v>6545</v>
      </c>
      <c r="H109" s="214">
        <v>4841</v>
      </c>
      <c r="I109" s="214">
        <v>741</v>
      </c>
      <c r="J109" s="214">
        <v>963</v>
      </c>
      <c r="K109" s="214">
        <v>349</v>
      </c>
      <c r="L109" s="227">
        <v>614</v>
      </c>
      <c r="M109" s="214">
        <f t="shared" si="2"/>
        <v>2419</v>
      </c>
      <c r="N109" s="228">
        <v>1594</v>
      </c>
      <c r="O109" s="214">
        <v>285</v>
      </c>
      <c r="P109" s="214">
        <v>55</v>
      </c>
      <c r="Q109" s="214">
        <v>149</v>
      </c>
      <c r="R109" s="214">
        <v>336</v>
      </c>
    </row>
    <row r="110" spans="2:18">
      <c r="B110" s="295"/>
      <c r="C110" s="316">
        <v>28</v>
      </c>
      <c r="D110" s="315" t="s">
        <v>702</v>
      </c>
      <c r="E110" s="86">
        <v>2016</v>
      </c>
      <c r="F110" s="214">
        <v>9000</v>
      </c>
      <c r="G110" s="214">
        <f t="shared" si="3"/>
        <v>6557</v>
      </c>
      <c r="H110" s="214">
        <v>4847</v>
      </c>
      <c r="I110" s="214">
        <v>747</v>
      </c>
      <c r="J110" s="214">
        <v>963</v>
      </c>
      <c r="K110" s="214">
        <v>351</v>
      </c>
      <c r="L110" s="227">
        <v>612</v>
      </c>
      <c r="M110" s="214">
        <f t="shared" si="2"/>
        <v>2443</v>
      </c>
      <c r="N110" s="228">
        <v>1616</v>
      </c>
      <c r="O110" s="214">
        <v>283</v>
      </c>
      <c r="P110" s="214">
        <v>58</v>
      </c>
      <c r="Q110" s="214">
        <v>148</v>
      </c>
      <c r="R110" s="214">
        <v>338</v>
      </c>
    </row>
    <row r="111" spans="2:18">
      <c r="B111" s="295"/>
      <c r="C111" s="316">
        <v>29</v>
      </c>
      <c r="D111" s="315" t="s">
        <v>702</v>
      </c>
      <c r="E111" s="86">
        <v>2017</v>
      </c>
      <c r="F111" s="214">
        <v>8988</v>
      </c>
      <c r="G111" s="214">
        <f t="shared" si="3"/>
        <v>6529</v>
      </c>
      <c r="H111" s="214">
        <v>4824</v>
      </c>
      <c r="I111" s="214">
        <v>744</v>
      </c>
      <c r="J111" s="214">
        <v>961</v>
      </c>
      <c r="K111" s="214">
        <v>353</v>
      </c>
      <c r="L111" s="227">
        <v>608</v>
      </c>
      <c r="M111" s="214">
        <f t="shared" si="2"/>
        <v>2459</v>
      </c>
      <c r="N111" s="228">
        <v>1627</v>
      </c>
      <c r="O111" s="214">
        <v>285</v>
      </c>
      <c r="P111" s="214">
        <v>61</v>
      </c>
      <c r="Q111" s="214">
        <v>148</v>
      </c>
      <c r="R111" s="214">
        <v>338</v>
      </c>
    </row>
    <row r="112" spans="2:18">
      <c r="B112" s="295"/>
      <c r="C112" s="316">
        <v>30</v>
      </c>
      <c r="D112" s="315" t="s">
        <v>702</v>
      </c>
      <c r="E112" s="86">
        <v>2018</v>
      </c>
      <c r="F112" s="214">
        <v>9016</v>
      </c>
      <c r="G112" s="214">
        <f t="shared" si="3"/>
        <v>6558</v>
      </c>
      <c r="H112" s="214">
        <v>4834</v>
      </c>
      <c r="I112" s="214">
        <v>764</v>
      </c>
      <c r="J112" s="214">
        <v>960</v>
      </c>
      <c r="K112" s="214">
        <v>349</v>
      </c>
      <c r="L112" s="227">
        <v>611</v>
      </c>
      <c r="M112" s="214">
        <f t="shared" si="2"/>
        <v>2458</v>
      </c>
      <c r="N112" s="228">
        <v>1635</v>
      </c>
      <c r="O112" s="214">
        <v>283</v>
      </c>
      <c r="P112" s="214">
        <v>63</v>
      </c>
      <c r="Q112" s="214">
        <v>146</v>
      </c>
      <c r="R112" s="214">
        <v>331</v>
      </c>
    </row>
    <row r="113" spans="2:20">
      <c r="B113" s="295"/>
      <c r="C113" s="316">
        <v>31</v>
      </c>
      <c r="D113" s="315" t="s">
        <v>702</v>
      </c>
      <c r="E113" s="86">
        <v>2019</v>
      </c>
      <c r="F113" s="214">
        <v>9008</v>
      </c>
      <c r="G113" s="214">
        <f t="shared" si="3"/>
        <v>6540</v>
      </c>
      <c r="H113" s="214">
        <v>4835</v>
      </c>
      <c r="I113" s="214">
        <v>769</v>
      </c>
      <c r="J113" s="214">
        <v>936</v>
      </c>
      <c r="K113" s="214">
        <v>334</v>
      </c>
      <c r="L113" s="227">
        <v>602</v>
      </c>
      <c r="M113" s="214">
        <f t="shared" si="2"/>
        <v>2468</v>
      </c>
      <c r="N113" s="228">
        <v>1641</v>
      </c>
      <c r="O113" s="214">
        <v>279</v>
      </c>
      <c r="P113" s="214">
        <v>65</v>
      </c>
      <c r="Q113" s="214">
        <v>145</v>
      </c>
      <c r="R113" s="214">
        <v>338</v>
      </c>
    </row>
    <row r="114" spans="2:20">
      <c r="B114" s="295"/>
      <c r="C114" s="316">
        <v>2</v>
      </c>
      <c r="D114" s="315" t="s">
        <v>702</v>
      </c>
      <c r="E114" s="86">
        <v>2020</v>
      </c>
      <c r="F114" s="214">
        <v>9004</v>
      </c>
      <c r="G114" s="214">
        <f t="shared" si="3"/>
        <v>6516</v>
      </c>
      <c r="H114" s="214">
        <v>4804</v>
      </c>
      <c r="I114" s="214">
        <v>764</v>
      </c>
      <c r="J114" s="214">
        <v>948</v>
      </c>
      <c r="K114" s="214">
        <v>318</v>
      </c>
      <c r="L114" s="227">
        <v>630</v>
      </c>
      <c r="M114" s="214">
        <f t="shared" si="2"/>
        <v>2488</v>
      </c>
      <c r="N114" s="228">
        <v>1655</v>
      </c>
      <c r="O114" s="214">
        <v>284</v>
      </c>
      <c r="P114" s="214">
        <v>68</v>
      </c>
      <c r="Q114" s="214">
        <v>135</v>
      </c>
      <c r="R114" s="214">
        <v>346</v>
      </c>
    </row>
    <row r="115" spans="2:20">
      <c r="B115" s="182"/>
      <c r="C115" s="316">
        <v>3</v>
      </c>
      <c r="D115" s="315" t="s">
        <v>702</v>
      </c>
      <c r="E115" s="86">
        <v>2021</v>
      </c>
      <c r="F115" s="214">
        <v>9003</v>
      </c>
      <c r="G115" s="214">
        <f t="shared" si="3"/>
        <v>6515</v>
      </c>
      <c r="H115" s="214">
        <v>4818</v>
      </c>
      <c r="I115" s="214">
        <v>766</v>
      </c>
      <c r="J115" s="214">
        <v>931</v>
      </c>
      <c r="K115" s="214">
        <v>315</v>
      </c>
      <c r="L115" s="214">
        <v>616</v>
      </c>
      <c r="M115" s="214">
        <v>2488</v>
      </c>
      <c r="N115" s="214">
        <v>1663</v>
      </c>
      <c r="O115" s="214">
        <v>280</v>
      </c>
      <c r="P115" s="214">
        <v>68</v>
      </c>
      <c r="Q115" s="214">
        <v>137</v>
      </c>
      <c r="R115" s="214">
        <v>340</v>
      </c>
      <c r="S115" s="227"/>
      <c r="T115" s="211"/>
    </row>
    <row r="116" spans="2:20">
      <c r="B116" s="182"/>
      <c r="C116" s="316">
        <v>4</v>
      </c>
      <c r="D116" s="315" t="s">
        <v>702</v>
      </c>
      <c r="E116" s="86">
        <v>2022</v>
      </c>
      <c r="F116" s="214">
        <v>9022</v>
      </c>
      <c r="G116" s="214">
        <f t="shared" si="3"/>
        <v>6523</v>
      </c>
      <c r="H116" s="214">
        <v>4846</v>
      </c>
      <c r="I116" s="214">
        <v>764</v>
      </c>
      <c r="J116" s="214">
        <v>913</v>
      </c>
      <c r="K116" s="214">
        <v>300</v>
      </c>
      <c r="L116" s="214">
        <v>613</v>
      </c>
      <c r="M116" s="214">
        <v>2488</v>
      </c>
      <c r="N116" s="214">
        <v>1665</v>
      </c>
      <c r="O116" s="214">
        <v>279</v>
      </c>
      <c r="P116" s="214">
        <v>69</v>
      </c>
      <c r="Q116" s="214">
        <v>137</v>
      </c>
      <c r="R116" s="214">
        <v>349</v>
      </c>
      <c r="S116" s="227"/>
      <c r="T116" s="211"/>
    </row>
    <row r="117" spans="2:20">
      <c r="B117" s="182"/>
      <c r="C117" s="316">
        <v>5</v>
      </c>
      <c r="D117" s="315" t="s">
        <v>703</v>
      </c>
      <c r="E117" s="86">
        <v>2023</v>
      </c>
      <c r="F117" s="214">
        <v>9111</v>
      </c>
      <c r="G117" s="214">
        <f t="shared" si="3"/>
        <v>6614</v>
      </c>
      <c r="H117" s="214">
        <v>4910</v>
      </c>
      <c r="I117" s="214">
        <v>770</v>
      </c>
      <c r="J117" s="214">
        <v>934</v>
      </c>
      <c r="K117" s="214">
        <v>298</v>
      </c>
      <c r="L117" s="214">
        <v>636</v>
      </c>
      <c r="M117" s="214">
        <v>2497</v>
      </c>
      <c r="N117" s="214">
        <v>1665</v>
      </c>
      <c r="O117" s="214">
        <v>273</v>
      </c>
      <c r="P117" s="214">
        <v>71</v>
      </c>
      <c r="Q117" s="214">
        <v>136</v>
      </c>
      <c r="R117" s="214">
        <v>352</v>
      </c>
      <c r="S117" s="211"/>
      <c r="T117" s="211"/>
    </row>
    <row r="118" spans="2:20">
      <c r="B118" s="314"/>
      <c r="C118" s="313"/>
      <c r="D118" s="312"/>
      <c r="E118" s="386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</row>
    <row r="119" spans="2:20">
      <c r="B119" s="67"/>
      <c r="C119" s="379"/>
      <c r="D119" s="379"/>
      <c r="E119" s="379"/>
      <c r="F119" s="199"/>
      <c r="G119" s="530"/>
      <c r="H119" s="199"/>
      <c r="I119" s="199"/>
      <c r="J119" s="199"/>
      <c r="K119" s="199"/>
      <c r="L119" s="199"/>
      <c r="M119" s="199"/>
      <c r="N119" s="199"/>
      <c r="O119" s="199"/>
      <c r="P119" s="199"/>
      <c r="Q119" s="199"/>
      <c r="R119" s="199"/>
    </row>
    <row r="120" spans="2:20">
      <c r="B120" s="156" t="s">
        <v>1000</v>
      </c>
      <c r="C120" s="379"/>
      <c r="D120" s="379"/>
      <c r="E120" s="379"/>
      <c r="F120" s="199"/>
      <c r="G120" s="199"/>
      <c r="H120" s="199"/>
      <c r="I120" s="199"/>
      <c r="J120" s="199"/>
      <c r="K120" s="199"/>
      <c r="L120" s="199"/>
      <c r="M120" s="199"/>
      <c r="N120" s="199"/>
      <c r="O120" s="199"/>
      <c r="P120" s="199"/>
      <c r="Q120" s="199"/>
      <c r="R120" s="199"/>
    </row>
    <row r="121" spans="2:20">
      <c r="B121" t="s">
        <v>999</v>
      </c>
    </row>
  </sheetData>
  <mergeCells count="14">
    <mergeCell ref="M4:R4"/>
    <mergeCell ref="G4:L4"/>
    <mergeCell ref="M5:M6"/>
    <mergeCell ref="G5:G6"/>
    <mergeCell ref="R5:R6"/>
    <mergeCell ref="N5:N6"/>
    <mergeCell ref="O5:O6"/>
    <mergeCell ref="P5:P6"/>
    <mergeCell ref="Q5:Q6"/>
    <mergeCell ref="B4:E6"/>
    <mergeCell ref="F4:F6"/>
    <mergeCell ref="H5:H6"/>
    <mergeCell ref="I5:I6"/>
    <mergeCell ref="J5:L5"/>
  </mergeCells>
  <phoneticPr fontId="9"/>
  <pageMargins left="3.937007874015748E-2" right="3.937007874015748E-2" top="0.74803149606299213" bottom="0.74803149606299213" header="0.31496062992125984" footer="0.31496062992125984"/>
  <pageSetup paperSize="9" scale="62" orientation="portrait" horizontalDpi="300" verticalDpi="300" r:id="rId1"/>
  <rowBreaks count="1" manualBreakCount="1">
    <brk id="62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925F2-3832-4C0A-914E-8E8BF6BB548E}">
  <dimension ref="B1:O62"/>
  <sheetViews>
    <sheetView zoomScale="80" zoomScaleNormal="80" workbookViewId="0">
      <pane xSplit="5" ySplit="5" topLeftCell="F6" activePane="bottomRight" state="frozen"/>
      <selection pane="topRight" activeCell="F1" sqref="F1"/>
      <selection pane="bottomLeft" activeCell="A6" sqref="A6"/>
      <selection pane="bottomRight"/>
    </sheetView>
  </sheetViews>
  <sheetFormatPr defaultRowHeight="18.75"/>
  <cols>
    <col min="2" max="2" width="5.625" customWidth="1"/>
    <col min="3" max="3" width="3.625" customWidth="1"/>
    <col min="4" max="5" width="5.625" customWidth="1"/>
    <col min="6" max="8" width="9.125" bestFit="1" customWidth="1"/>
    <col min="9" max="11" width="9.75" bestFit="1" customWidth="1"/>
  </cols>
  <sheetData>
    <row r="1" spans="2:15" ht="39.950000000000003" customHeight="1" thickBot="1">
      <c r="B1" s="320" t="s">
        <v>1024</v>
      </c>
      <c r="C1" s="320"/>
      <c r="D1" s="320"/>
      <c r="E1" s="320"/>
      <c r="F1" s="320"/>
      <c r="G1" s="320"/>
      <c r="H1" s="320"/>
      <c r="I1" s="320"/>
      <c r="J1" s="320"/>
      <c r="K1" s="322"/>
    </row>
    <row r="2" spans="2:15" ht="19.5" thickTop="1"/>
    <row r="3" spans="2:15">
      <c r="B3" t="s">
        <v>693</v>
      </c>
    </row>
    <row r="4" spans="2:15">
      <c r="B4" s="587" t="s">
        <v>106</v>
      </c>
      <c r="C4" s="587"/>
      <c r="D4" s="587"/>
      <c r="E4" s="587"/>
      <c r="F4" s="615" t="s">
        <v>352</v>
      </c>
      <c r="G4" s="615"/>
      <c r="H4" s="615"/>
      <c r="I4" s="615" t="s">
        <v>800</v>
      </c>
      <c r="J4" s="615"/>
      <c r="K4" s="615"/>
    </row>
    <row r="5" spans="2:15">
      <c r="B5" s="587"/>
      <c r="C5" s="587"/>
      <c r="D5" s="587"/>
      <c r="E5" s="587"/>
      <c r="F5" s="349" t="s">
        <v>1013</v>
      </c>
      <c r="G5" s="349" t="s">
        <v>1023</v>
      </c>
      <c r="H5" s="349" t="s">
        <v>1022</v>
      </c>
      <c r="I5" s="349" t="s">
        <v>1013</v>
      </c>
      <c r="J5" s="349" t="s">
        <v>1023</v>
      </c>
      <c r="K5" s="349" t="s">
        <v>1022</v>
      </c>
    </row>
    <row r="6" spans="2:15">
      <c r="B6" s="375" t="s">
        <v>411</v>
      </c>
      <c r="C6" s="321">
        <v>45</v>
      </c>
      <c r="D6" s="347" t="s">
        <v>1021</v>
      </c>
      <c r="E6" s="374">
        <v>1970</v>
      </c>
      <c r="F6" s="151">
        <v>23465</v>
      </c>
      <c r="G6" s="151">
        <v>10381</v>
      </c>
      <c r="H6" s="151">
        <v>13084</v>
      </c>
      <c r="I6" s="151">
        <v>540481</v>
      </c>
      <c r="J6" s="151">
        <v>249796</v>
      </c>
      <c r="K6" s="151">
        <v>290685</v>
      </c>
      <c r="M6" s="211"/>
      <c r="N6" s="211"/>
      <c r="O6" s="211"/>
    </row>
    <row r="7" spans="2:15">
      <c r="B7" s="378"/>
      <c r="C7" s="61">
        <v>46</v>
      </c>
      <c r="D7" s="226" t="s">
        <v>1021</v>
      </c>
      <c r="E7" s="86">
        <v>1971</v>
      </c>
      <c r="F7" s="214">
        <v>23374</v>
      </c>
      <c r="G7" s="214">
        <v>10336</v>
      </c>
      <c r="H7" s="214">
        <v>13038</v>
      </c>
      <c r="I7" s="214">
        <v>541590</v>
      </c>
      <c r="J7" s="214">
        <v>250371</v>
      </c>
      <c r="K7" s="214">
        <v>291219</v>
      </c>
      <c r="M7" s="211"/>
      <c r="N7" s="211"/>
      <c r="O7" s="211"/>
    </row>
    <row r="8" spans="2:15">
      <c r="B8" s="378"/>
      <c r="C8" s="61">
        <v>47</v>
      </c>
      <c r="D8" s="226" t="s">
        <v>1021</v>
      </c>
      <c r="E8" s="86">
        <v>1972</v>
      </c>
      <c r="F8" s="214">
        <v>23377</v>
      </c>
      <c r="G8" s="214">
        <v>10390</v>
      </c>
      <c r="H8" s="214">
        <v>12987</v>
      </c>
      <c r="I8" s="214">
        <v>542415</v>
      </c>
      <c r="J8" s="214">
        <v>251001</v>
      </c>
      <c r="K8" s="214">
        <v>291414</v>
      </c>
    </row>
    <row r="9" spans="2:15">
      <c r="B9" s="378"/>
      <c r="C9" s="61">
        <v>48</v>
      </c>
      <c r="D9" s="226" t="s">
        <v>1021</v>
      </c>
      <c r="E9" s="86">
        <v>1973</v>
      </c>
      <c r="F9" s="214">
        <v>23636</v>
      </c>
      <c r="G9" s="214">
        <v>10550</v>
      </c>
      <c r="H9" s="214">
        <v>13086</v>
      </c>
      <c r="I9" s="214">
        <v>546356</v>
      </c>
      <c r="J9" s="214">
        <v>253424</v>
      </c>
      <c r="K9" s="214">
        <v>292932</v>
      </c>
    </row>
    <row r="10" spans="2:15">
      <c r="B10" s="378"/>
      <c r="C10" s="61">
        <v>49</v>
      </c>
      <c r="D10" s="226" t="s">
        <v>1021</v>
      </c>
      <c r="E10" s="86">
        <v>1974</v>
      </c>
      <c r="F10" s="214">
        <v>23899</v>
      </c>
      <c r="G10" s="214">
        <v>10687</v>
      </c>
      <c r="H10" s="214">
        <v>13212</v>
      </c>
      <c r="I10" s="214">
        <v>550305</v>
      </c>
      <c r="J10" s="214">
        <v>255873</v>
      </c>
      <c r="K10" s="214">
        <v>294432</v>
      </c>
    </row>
    <row r="11" spans="2:15">
      <c r="B11" s="378"/>
      <c r="C11" s="61">
        <v>50</v>
      </c>
      <c r="D11" s="226" t="s">
        <v>1021</v>
      </c>
      <c r="E11" s="86">
        <v>1975</v>
      </c>
      <c r="F11" s="214">
        <v>23994</v>
      </c>
      <c r="G11" s="214">
        <v>10756</v>
      </c>
      <c r="H11" s="214">
        <v>13238</v>
      </c>
      <c r="I11" s="214">
        <v>553431</v>
      </c>
      <c r="J11" s="214">
        <v>257831</v>
      </c>
      <c r="K11" s="214">
        <v>295600</v>
      </c>
      <c r="M11" s="211"/>
    </row>
    <row r="12" spans="2:15">
      <c r="B12" s="378"/>
      <c r="C12" s="61">
        <v>51</v>
      </c>
      <c r="D12" s="226" t="s">
        <v>1021</v>
      </c>
      <c r="E12" s="86">
        <v>1976</v>
      </c>
      <c r="F12" s="214">
        <v>23868</v>
      </c>
      <c r="G12" s="214">
        <v>10721</v>
      </c>
      <c r="H12" s="214">
        <v>13147</v>
      </c>
      <c r="I12" s="214">
        <v>556039</v>
      </c>
      <c r="J12" s="214">
        <v>259484</v>
      </c>
      <c r="K12" s="214">
        <v>296555</v>
      </c>
    </row>
    <row r="13" spans="2:15">
      <c r="B13" s="378"/>
      <c r="C13" s="61">
        <v>52</v>
      </c>
      <c r="D13" s="226" t="s">
        <v>1021</v>
      </c>
      <c r="E13" s="86">
        <v>1977</v>
      </c>
      <c r="F13" s="214">
        <v>24074</v>
      </c>
      <c r="G13" s="214">
        <v>10847</v>
      </c>
      <c r="H13" s="214">
        <v>13227</v>
      </c>
      <c r="I13" s="214">
        <v>561008</v>
      </c>
      <c r="J13" s="214">
        <v>262563</v>
      </c>
      <c r="K13" s="214">
        <v>298445</v>
      </c>
    </row>
    <row r="14" spans="2:15">
      <c r="B14" s="378"/>
      <c r="C14" s="61">
        <v>53</v>
      </c>
      <c r="D14" s="226" t="s">
        <v>1021</v>
      </c>
      <c r="E14" s="86">
        <v>1978</v>
      </c>
      <c r="F14" s="214">
        <v>24252</v>
      </c>
      <c r="G14" s="214">
        <v>10943</v>
      </c>
      <c r="H14" s="214">
        <v>13309</v>
      </c>
      <c r="I14" s="214">
        <v>564740</v>
      </c>
      <c r="J14" s="214">
        <v>264618</v>
      </c>
      <c r="K14" s="214">
        <v>300122</v>
      </c>
    </row>
    <row r="15" spans="2:15">
      <c r="B15" s="378"/>
      <c r="C15" s="61">
        <v>54</v>
      </c>
      <c r="D15" s="226" t="s">
        <v>1021</v>
      </c>
      <c r="E15" s="86">
        <v>1979</v>
      </c>
      <c r="F15" s="214">
        <v>24393</v>
      </c>
      <c r="G15" s="214">
        <v>11038</v>
      </c>
      <c r="H15" s="214">
        <v>13355</v>
      </c>
      <c r="I15" s="214">
        <v>569872</v>
      </c>
      <c r="J15" s="214">
        <v>267430</v>
      </c>
      <c r="K15" s="214">
        <v>302442</v>
      </c>
      <c r="M15" s="211"/>
    </row>
    <row r="16" spans="2:15">
      <c r="B16" s="378"/>
      <c r="C16" s="61">
        <v>55</v>
      </c>
      <c r="D16" s="226" t="s">
        <v>1021</v>
      </c>
      <c r="E16" s="86">
        <v>1980</v>
      </c>
      <c r="F16" s="214">
        <v>24454</v>
      </c>
      <c r="G16" s="214">
        <v>11062</v>
      </c>
      <c r="H16" s="214">
        <v>13392</v>
      </c>
      <c r="I16" s="214">
        <v>573199</v>
      </c>
      <c r="J16" s="214">
        <v>269217</v>
      </c>
      <c r="K16" s="214">
        <v>303982</v>
      </c>
    </row>
    <row r="17" spans="2:14">
      <c r="B17" s="378"/>
      <c r="C17" s="61">
        <v>56</v>
      </c>
      <c r="D17" s="226" t="s">
        <v>1020</v>
      </c>
      <c r="E17" s="86">
        <v>1981</v>
      </c>
      <c r="F17" s="214">
        <v>24370</v>
      </c>
      <c r="G17" s="214">
        <v>11058</v>
      </c>
      <c r="H17" s="214">
        <v>13312</v>
      </c>
      <c r="I17" s="214">
        <v>575826</v>
      </c>
      <c r="J17" s="214">
        <v>270773</v>
      </c>
      <c r="K17" s="214">
        <v>305053</v>
      </c>
    </row>
    <row r="18" spans="2:14">
      <c r="B18" s="378"/>
      <c r="C18" s="61">
        <v>57</v>
      </c>
      <c r="D18" s="226" t="s">
        <v>1019</v>
      </c>
      <c r="E18" s="86">
        <v>1982</v>
      </c>
      <c r="F18" s="214">
        <v>24659</v>
      </c>
      <c r="G18" s="214">
        <v>11201</v>
      </c>
      <c r="H18" s="214">
        <v>13458</v>
      </c>
      <c r="I18" s="214">
        <v>578875</v>
      </c>
      <c r="J18" s="214">
        <v>272277</v>
      </c>
      <c r="K18" s="214">
        <v>306598</v>
      </c>
    </row>
    <row r="19" spans="2:14">
      <c r="B19" s="378"/>
      <c r="C19" s="61">
        <v>58</v>
      </c>
      <c r="D19" s="226" t="s">
        <v>1019</v>
      </c>
      <c r="E19" s="86">
        <v>1983</v>
      </c>
      <c r="F19" s="214">
        <v>24470</v>
      </c>
      <c r="G19" s="214">
        <v>11133</v>
      </c>
      <c r="H19" s="214">
        <v>13437</v>
      </c>
      <c r="I19" s="214">
        <v>581331</v>
      </c>
      <c r="J19" s="214">
        <v>273265</v>
      </c>
      <c r="K19" s="214">
        <v>308066</v>
      </c>
      <c r="N19" s="211"/>
    </row>
    <row r="20" spans="2:14">
      <c r="B20" s="378"/>
      <c r="C20" s="61">
        <v>59</v>
      </c>
      <c r="D20" s="226" t="s">
        <v>1019</v>
      </c>
      <c r="E20" s="86">
        <v>1984</v>
      </c>
      <c r="F20" s="214">
        <v>24379</v>
      </c>
      <c r="G20" s="214">
        <v>11078</v>
      </c>
      <c r="H20" s="214">
        <v>13391</v>
      </c>
      <c r="I20" s="214">
        <v>582632</v>
      </c>
      <c r="J20" s="214">
        <v>273764</v>
      </c>
      <c r="K20" s="214">
        <v>308868</v>
      </c>
    </row>
    <row r="21" spans="2:14">
      <c r="B21" s="378"/>
      <c r="C21" s="61">
        <v>60</v>
      </c>
      <c r="D21" s="226" t="s">
        <v>1019</v>
      </c>
      <c r="E21" s="86">
        <v>1985</v>
      </c>
      <c r="F21" s="214">
        <v>24549</v>
      </c>
      <c r="G21" s="214">
        <v>11151</v>
      </c>
      <c r="H21" s="214">
        <v>13398</v>
      </c>
      <c r="I21" s="214">
        <v>584659</v>
      </c>
      <c r="J21" s="214">
        <v>274757</v>
      </c>
      <c r="K21" s="214">
        <v>309902</v>
      </c>
    </row>
    <row r="22" spans="2:14">
      <c r="B22" s="378"/>
      <c r="C22" s="61">
        <v>61</v>
      </c>
      <c r="D22" s="226" t="s">
        <v>1019</v>
      </c>
      <c r="E22" s="86">
        <v>1986</v>
      </c>
      <c r="F22" s="214">
        <v>24535</v>
      </c>
      <c r="G22" s="214">
        <v>11168</v>
      </c>
      <c r="H22" s="214">
        <v>13367</v>
      </c>
      <c r="I22" s="214">
        <v>585343</v>
      </c>
      <c r="J22" s="214">
        <v>274911</v>
      </c>
      <c r="K22" s="214">
        <v>310432</v>
      </c>
    </row>
    <row r="23" spans="2:14">
      <c r="B23" s="378"/>
      <c r="C23" s="61">
        <v>62</v>
      </c>
      <c r="D23" s="226" t="s">
        <v>1019</v>
      </c>
      <c r="E23" s="86">
        <v>1987</v>
      </c>
      <c r="F23" s="214">
        <v>24338</v>
      </c>
      <c r="G23" s="214">
        <v>11058</v>
      </c>
      <c r="H23" s="214">
        <v>13280</v>
      </c>
      <c r="I23" s="214">
        <v>586958</v>
      </c>
      <c r="J23" s="214">
        <v>275497</v>
      </c>
      <c r="K23" s="214">
        <v>311461</v>
      </c>
    </row>
    <row r="24" spans="2:14">
      <c r="B24" s="378"/>
      <c r="C24" s="61">
        <v>63</v>
      </c>
      <c r="D24" s="226" t="s">
        <v>1019</v>
      </c>
      <c r="E24" s="86">
        <v>1988</v>
      </c>
      <c r="F24" s="214">
        <v>24196</v>
      </c>
      <c r="G24" s="214">
        <v>10985</v>
      </c>
      <c r="H24" s="214">
        <v>13211</v>
      </c>
      <c r="I24" s="214">
        <v>587115</v>
      </c>
      <c r="J24" s="214">
        <v>275351</v>
      </c>
      <c r="K24" s="214">
        <v>311764</v>
      </c>
    </row>
    <row r="25" spans="2:14">
      <c r="B25" s="378" t="s">
        <v>87</v>
      </c>
      <c r="C25">
        <v>1</v>
      </c>
      <c r="D25" s="226" t="s">
        <v>1019</v>
      </c>
      <c r="E25" s="86">
        <v>1989</v>
      </c>
      <c r="F25" s="214">
        <v>24186</v>
      </c>
      <c r="G25" s="214">
        <v>10969</v>
      </c>
      <c r="H25" s="214">
        <v>13217</v>
      </c>
      <c r="I25" s="214">
        <v>587860</v>
      </c>
      <c r="J25" s="214">
        <v>275431</v>
      </c>
      <c r="K25" s="214">
        <v>312429</v>
      </c>
    </row>
    <row r="26" spans="2:14">
      <c r="B26" s="378"/>
      <c r="C26">
        <v>2</v>
      </c>
      <c r="D26" s="226" t="s">
        <v>1019</v>
      </c>
      <c r="E26" s="86">
        <v>1990</v>
      </c>
      <c r="F26" s="214">
        <v>24151</v>
      </c>
      <c r="G26" s="214">
        <v>10925</v>
      </c>
      <c r="H26" s="214">
        <v>13226</v>
      </c>
      <c r="I26" s="214">
        <v>587618</v>
      </c>
      <c r="J26" s="214">
        <v>274952</v>
      </c>
      <c r="K26" s="214">
        <v>312666</v>
      </c>
    </row>
    <row r="27" spans="2:14">
      <c r="B27" s="378"/>
      <c r="C27">
        <v>3</v>
      </c>
      <c r="D27" s="226" t="s">
        <v>1019</v>
      </c>
      <c r="E27" s="86">
        <v>1991</v>
      </c>
      <c r="F27" s="214">
        <v>23957</v>
      </c>
      <c r="G27" s="214">
        <v>10815</v>
      </c>
      <c r="H27" s="214">
        <v>13142</v>
      </c>
      <c r="I27" s="214">
        <v>588025</v>
      </c>
      <c r="J27" s="214">
        <v>274944</v>
      </c>
      <c r="K27" s="214">
        <v>313081</v>
      </c>
    </row>
    <row r="28" spans="2:14">
      <c r="B28" s="378"/>
      <c r="C28">
        <v>4</v>
      </c>
      <c r="D28" s="226" t="s">
        <v>1019</v>
      </c>
      <c r="E28" s="86">
        <v>1992</v>
      </c>
      <c r="F28" s="214">
        <v>23867</v>
      </c>
      <c r="G28" s="214">
        <v>10762</v>
      </c>
      <c r="H28" s="214">
        <v>13105</v>
      </c>
      <c r="I28" s="214">
        <v>589439</v>
      </c>
      <c r="J28" s="214">
        <v>275582</v>
      </c>
      <c r="K28" s="214">
        <v>313857</v>
      </c>
    </row>
    <row r="29" spans="2:14">
      <c r="B29" s="378"/>
      <c r="C29">
        <v>5</v>
      </c>
      <c r="D29" s="226" t="s">
        <v>1019</v>
      </c>
      <c r="E29" s="86">
        <v>1993</v>
      </c>
      <c r="F29" s="214">
        <v>23759</v>
      </c>
      <c r="G29" s="214">
        <v>10703</v>
      </c>
      <c r="H29" s="214">
        <v>13056</v>
      </c>
      <c r="I29" s="214">
        <v>590880</v>
      </c>
      <c r="J29" s="214">
        <v>276140</v>
      </c>
      <c r="K29" s="214">
        <v>314740</v>
      </c>
    </row>
    <row r="30" spans="2:14">
      <c r="B30" s="378"/>
      <c r="C30">
        <v>6</v>
      </c>
      <c r="D30" s="226" t="s">
        <v>1019</v>
      </c>
      <c r="E30" s="86">
        <v>1994</v>
      </c>
      <c r="F30" s="214">
        <v>23809</v>
      </c>
      <c r="G30" s="214">
        <v>10745</v>
      </c>
      <c r="H30" s="214">
        <v>13064</v>
      </c>
      <c r="I30" s="214">
        <v>593284</v>
      </c>
      <c r="J30" s="214">
        <v>277340</v>
      </c>
      <c r="K30" s="214">
        <v>315944</v>
      </c>
    </row>
    <row r="31" spans="2:14">
      <c r="B31" s="378"/>
      <c r="C31">
        <v>7</v>
      </c>
      <c r="D31" s="226" t="s">
        <v>1019</v>
      </c>
      <c r="E31" s="86">
        <v>1995</v>
      </c>
      <c r="F31" s="214">
        <v>23929</v>
      </c>
      <c r="G31" s="214">
        <v>10782</v>
      </c>
      <c r="H31" s="214">
        <v>13147</v>
      </c>
      <c r="I31" s="214">
        <v>597331</v>
      </c>
      <c r="J31" s="214">
        <v>279473</v>
      </c>
      <c r="K31" s="214">
        <v>317858</v>
      </c>
    </row>
    <row r="32" spans="2:14">
      <c r="B32" s="378"/>
      <c r="C32">
        <v>8</v>
      </c>
      <c r="D32" s="226" t="s">
        <v>1019</v>
      </c>
      <c r="E32" s="86">
        <v>1996</v>
      </c>
      <c r="F32" s="214">
        <v>23878</v>
      </c>
      <c r="G32" s="214">
        <v>10766</v>
      </c>
      <c r="H32" s="214">
        <v>13112</v>
      </c>
      <c r="I32" s="214">
        <v>598463</v>
      </c>
      <c r="J32" s="214">
        <v>280123</v>
      </c>
      <c r="K32" s="214">
        <v>318340</v>
      </c>
    </row>
    <row r="33" spans="2:11">
      <c r="B33" s="378"/>
      <c r="C33">
        <v>9</v>
      </c>
      <c r="D33" s="226" t="s">
        <v>1019</v>
      </c>
      <c r="E33" s="86">
        <v>1997</v>
      </c>
      <c r="F33" s="214">
        <v>23908</v>
      </c>
      <c r="G33" s="214">
        <v>10829</v>
      </c>
      <c r="H33" s="214">
        <v>13079</v>
      </c>
      <c r="I33" s="214">
        <v>600485</v>
      </c>
      <c r="J33" s="214">
        <v>281217</v>
      </c>
      <c r="K33" s="214">
        <v>319268</v>
      </c>
    </row>
    <row r="34" spans="2:11">
      <c r="B34" s="378"/>
      <c r="C34">
        <v>10</v>
      </c>
      <c r="D34" s="226" t="s">
        <v>1019</v>
      </c>
      <c r="E34" s="86">
        <v>1998</v>
      </c>
      <c r="F34" s="214">
        <v>23851</v>
      </c>
      <c r="G34" s="214">
        <v>10804</v>
      </c>
      <c r="H34" s="214">
        <v>13047</v>
      </c>
      <c r="I34" s="214">
        <v>602918</v>
      </c>
      <c r="J34" s="214">
        <v>282687</v>
      </c>
      <c r="K34" s="214">
        <v>320231</v>
      </c>
    </row>
    <row r="35" spans="2:11">
      <c r="B35" s="378"/>
      <c r="C35">
        <v>11</v>
      </c>
      <c r="D35" s="226" t="s">
        <v>1019</v>
      </c>
      <c r="E35" s="86">
        <v>1999</v>
      </c>
      <c r="F35" s="214">
        <v>23722</v>
      </c>
      <c r="G35" s="214">
        <v>10773</v>
      </c>
      <c r="H35" s="214">
        <v>12949</v>
      </c>
      <c r="I35" s="214">
        <v>604020</v>
      </c>
      <c r="J35" s="214">
        <v>283380</v>
      </c>
      <c r="K35" s="214">
        <v>320640</v>
      </c>
    </row>
    <row r="36" spans="2:11">
      <c r="B36" s="378"/>
      <c r="C36">
        <v>12</v>
      </c>
      <c r="D36" s="226" t="s">
        <v>1019</v>
      </c>
      <c r="E36" s="86">
        <v>2000</v>
      </c>
      <c r="F36" s="214">
        <v>23592</v>
      </c>
      <c r="G36" s="214">
        <v>10744</v>
      </c>
      <c r="H36" s="214">
        <v>12848</v>
      </c>
      <c r="I36" s="214">
        <v>605446</v>
      </c>
      <c r="J36" s="214">
        <v>284161</v>
      </c>
      <c r="K36" s="214">
        <v>321285</v>
      </c>
    </row>
    <row r="37" spans="2:11">
      <c r="B37" s="378"/>
      <c r="C37">
        <v>13</v>
      </c>
      <c r="D37" s="226" t="s">
        <v>1019</v>
      </c>
      <c r="E37" s="86">
        <v>2001</v>
      </c>
      <c r="F37" s="214">
        <v>23514</v>
      </c>
      <c r="G37" s="214">
        <v>10719</v>
      </c>
      <c r="H37" s="214">
        <v>12795</v>
      </c>
      <c r="I37" s="214">
        <v>607064</v>
      </c>
      <c r="J37" s="214">
        <v>284958</v>
      </c>
      <c r="K37" s="214">
        <v>322106</v>
      </c>
    </row>
    <row r="38" spans="2:11">
      <c r="B38" s="378"/>
      <c r="C38">
        <v>14</v>
      </c>
      <c r="D38" s="226" t="s">
        <v>1019</v>
      </c>
      <c r="E38" s="86">
        <v>2002</v>
      </c>
      <c r="F38" s="214">
        <v>23349</v>
      </c>
      <c r="G38" s="214">
        <v>10657</v>
      </c>
      <c r="H38" s="214">
        <v>12692</v>
      </c>
      <c r="I38" s="214">
        <v>606740</v>
      </c>
      <c r="J38" s="214">
        <v>284916</v>
      </c>
      <c r="K38" s="214">
        <v>321824</v>
      </c>
    </row>
    <row r="39" spans="2:11">
      <c r="B39" s="378"/>
      <c r="C39">
        <v>15</v>
      </c>
      <c r="D39" s="226" t="s">
        <v>1019</v>
      </c>
      <c r="E39" s="86">
        <v>2003</v>
      </c>
      <c r="F39" s="214">
        <v>23177</v>
      </c>
      <c r="G39" s="214">
        <v>10589</v>
      </c>
      <c r="H39" s="214">
        <v>12588</v>
      </c>
      <c r="I39" s="214">
        <v>608729</v>
      </c>
      <c r="J39" s="214">
        <v>285976</v>
      </c>
      <c r="K39" s="214">
        <v>322753</v>
      </c>
    </row>
    <row r="40" spans="2:11">
      <c r="B40" s="378"/>
      <c r="C40">
        <v>16</v>
      </c>
      <c r="D40" s="226" t="s">
        <v>1019</v>
      </c>
      <c r="E40" s="86">
        <v>2004</v>
      </c>
      <c r="F40" s="220">
        <v>23039</v>
      </c>
      <c r="G40" s="220">
        <v>10522</v>
      </c>
      <c r="H40" s="220">
        <v>12517</v>
      </c>
      <c r="I40" s="220">
        <v>608530</v>
      </c>
      <c r="J40" s="220">
        <v>285898</v>
      </c>
      <c r="K40" s="220">
        <v>322632</v>
      </c>
    </row>
    <row r="41" spans="2:11">
      <c r="B41" s="378"/>
      <c r="C41">
        <v>17</v>
      </c>
      <c r="D41" s="226" t="s">
        <v>1019</v>
      </c>
      <c r="E41" s="86">
        <v>2005</v>
      </c>
      <c r="F41" s="220">
        <v>22798</v>
      </c>
      <c r="G41" s="220">
        <v>10403</v>
      </c>
      <c r="H41" s="220">
        <v>12395</v>
      </c>
      <c r="I41" s="220">
        <v>606684</v>
      </c>
      <c r="J41" s="220">
        <v>284995</v>
      </c>
      <c r="K41" s="220">
        <v>321689</v>
      </c>
    </row>
    <row r="42" spans="2:11">
      <c r="B42" s="378"/>
      <c r="C42">
        <v>18</v>
      </c>
      <c r="D42" s="226" t="s">
        <v>1019</v>
      </c>
      <c r="E42" s="86">
        <v>2006</v>
      </c>
      <c r="F42" s="220">
        <v>22593</v>
      </c>
      <c r="G42" s="220">
        <v>10295</v>
      </c>
      <c r="H42" s="220">
        <v>12298</v>
      </c>
      <c r="I42" s="220">
        <v>604021</v>
      </c>
      <c r="J42" s="220">
        <v>283637</v>
      </c>
      <c r="K42" s="220">
        <v>320384</v>
      </c>
    </row>
    <row r="43" spans="2:11">
      <c r="B43" s="378"/>
      <c r="C43">
        <v>19</v>
      </c>
      <c r="D43" s="226" t="s">
        <v>1019</v>
      </c>
      <c r="E43" s="86">
        <v>2007</v>
      </c>
      <c r="F43" s="220">
        <v>22366</v>
      </c>
      <c r="G43" s="220">
        <v>10162</v>
      </c>
      <c r="H43" s="220">
        <v>12204</v>
      </c>
      <c r="I43" s="220">
        <v>601668</v>
      </c>
      <c r="J43" s="220">
        <v>282461</v>
      </c>
      <c r="K43" s="220">
        <v>319207</v>
      </c>
    </row>
    <row r="44" spans="2:11">
      <c r="B44" s="378"/>
      <c r="C44">
        <v>20</v>
      </c>
      <c r="D44" s="226" t="s">
        <v>1019</v>
      </c>
      <c r="E44" s="86">
        <v>2008</v>
      </c>
      <c r="F44" s="220">
        <v>22055</v>
      </c>
      <c r="G44" s="220">
        <v>9992</v>
      </c>
      <c r="H44" s="220">
        <v>12063</v>
      </c>
      <c r="I44" s="220">
        <v>598493</v>
      </c>
      <c r="J44" s="220">
        <v>280880</v>
      </c>
      <c r="K44" s="220">
        <v>317613</v>
      </c>
    </row>
    <row r="45" spans="2:11">
      <c r="B45" s="378"/>
      <c r="C45">
        <v>21</v>
      </c>
      <c r="D45" s="226" t="s">
        <v>1019</v>
      </c>
      <c r="E45" s="86">
        <v>2009</v>
      </c>
      <c r="F45" s="220">
        <v>21843</v>
      </c>
      <c r="G45" s="220">
        <v>9885</v>
      </c>
      <c r="H45" s="220">
        <v>11958</v>
      </c>
      <c r="I45" s="220">
        <v>596742</v>
      </c>
      <c r="J45" s="220">
        <v>280241</v>
      </c>
      <c r="K45" s="220">
        <v>316501</v>
      </c>
    </row>
    <row r="46" spans="2:11">
      <c r="B46" s="378"/>
      <c r="C46">
        <v>22</v>
      </c>
      <c r="D46" s="226" t="s">
        <v>1019</v>
      </c>
      <c r="E46" s="86">
        <v>2010</v>
      </c>
      <c r="F46" s="220">
        <v>21917</v>
      </c>
      <c r="G46" s="220">
        <v>9943</v>
      </c>
      <c r="H46" s="220">
        <v>11974</v>
      </c>
      <c r="I46" s="220">
        <v>594357</v>
      </c>
      <c r="J46" s="220">
        <v>279349</v>
      </c>
      <c r="K46" s="220">
        <v>315008</v>
      </c>
    </row>
    <row r="47" spans="2:11">
      <c r="B47" s="378"/>
      <c r="C47">
        <v>23</v>
      </c>
      <c r="D47" s="226" t="s">
        <v>1019</v>
      </c>
      <c r="E47" s="86">
        <v>2011</v>
      </c>
      <c r="F47" s="220">
        <v>21617</v>
      </c>
      <c r="G47" s="220">
        <v>9836</v>
      </c>
      <c r="H47" s="220">
        <v>11781</v>
      </c>
      <c r="I47" s="220">
        <v>591114</v>
      </c>
      <c r="J47" s="220">
        <v>277956</v>
      </c>
      <c r="K47" s="220">
        <v>313158</v>
      </c>
    </row>
    <row r="48" spans="2:11">
      <c r="B48" s="378"/>
      <c r="C48">
        <v>24</v>
      </c>
      <c r="D48" s="226" t="s">
        <v>1018</v>
      </c>
      <c r="E48" s="86">
        <v>2012</v>
      </c>
      <c r="F48" s="220">
        <v>21410</v>
      </c>
      <c r="G48" s="220">
        <v>9749</v>
      </c>
      <c r="H48" s="220">
        <v>11661</v>
      </c>
      <c r="I48" s="220">
        <v>587716</v>
      </c>
      <c r="J48" s="220">
        <v>276550</v>
      </c>
      <c r="K48" s="220">
        <v>311166</v>
      </c>
    </row>
    <row r="49" spans="2:11">
      <c r="B49" s="378"/>
      <c r="C49">
        <v>25</v>
      </c>
      <c r="D49" s="226" t="s">
        <v>1018</v>
      </c>
      <c r="E49" s="86">
        <v>2013</v>
      </c>
      <c r="F49" s="220">
        <v>21237</v>
      </c>
      <c r="G49" s="220">
        <v>9690</v>
      </c>
      <c r="H49" s="220">
        <v>11547</v>
      </c>
      <c r="I49" s="220">
        <v>584395</v>
      </c>
      <c r="J49" s="220">
        <v>275066</v>
      </c>
      <c r="K49" s="220">
        <v>309329</v>
      </c>
    </row>
    <row r="50" spans="2:11">
      <c r="B50" s="378"/>
      <c r="C50">
        <v>26</v>
      </c>
      <c r="D50" s="226" t="s">
        <v>1018</v>
      </c>
      <c r="E50" s="86">
        <v>2014</v>
      </c>
      <c r="F50" s="220">
        <v>20981</v>
      </c>
      <c r="G50" s="220">
        <v>9591</v>
      </c>
      <c r="H50" s="220">
        <v>11390</v>
      </c>
      <c r="I50" s="220">
        <v>580396</v>
      </c>
      <c r="J50" s="220">
        <v>273281</v>
      </c>
      <c r="K50" s="220">
        <v>307115</v>
      </c>
    </row>
    <row r="51" spans="2:11">
      <c r="B51" s="378"/>
      <c r="C51">
        <v>27</v>
      </c>
      <c r="D51" s="226" t="s">
        <v>1018</v>
      </c>
      <c r="E51" s="86">
        <v>2015</v>
      </c>
      <c r="F51" s="220">
        <v>20736</v>
      </c>
      <c r="G51" s="220">
        <v>9504</v>
      </c>
      <c r="H51" s="220">
        <v>11232</v>
      </c>
      <c r="I51" s="220">
        <v>576297</v>
      </c>
      <c r="J51" s="220">
        <v>271389</v>
      </c>
      <c r="K51" s="220">
        <v>304908</v>
      </c>
    </row>
    <row r="52" spans="2:11">
      <c r="B52" s="378"/>
      <c r="C52">
        <v>28</v>
      </c>
      <c r="D52" s="226" t="s">
        <v>1018</v>
      </c>
      <c r="E52" s="86">
        <v>2016</v>
      </c>
      <c r="F52" s="220">
        <v>20818</v>
      </c>
      <c r="G52" s="220">
        <v>9572</v>
      </c>
      <c r="H52" s="220">
        <v>11246</v>
      </c>
      <c r="I52" s="220">
        <v>584947</v>
      </c>
      <c r="J52" s="220">
        <v>276372</v>
      </c>
      <c r="K52" s="220">
        <v>308575</v>
      </c>
    </row>
    <row r="53" spans="2:11">
      <c r="B53" s="378"/>
      <c r="C53">
        <v>29</v>
      </c>
      <c r="D53" s="226" t="s">
        <v>410</v>
      </c>
      <c r="E53" s="86">
        <v>2017</v>
      </c>
      <c r="F53" s="220">
        <v>20546</v>
      </c>
      <c r="G53" s="220">
        <v>9474</v>
      </c>
      <c r="H53" s="220">
        <v>11072</v>
      </c>
      <c r="I53" s="220">
        <v>580135</v>
      </c>
      <c r="J53" s="220">
        <v>274460</v>
      </c>
      <c r="K53" s="220">
        <v>305675</v>
      </c>
    </row>
    <row r="54" spans="2:11">
      <c r="B54" s="378"/>
      <c r="C54">
        <v>30</v>
      </c>
      <c r="D54" s="226" t="s">
        <v>410</v>
      </c>
      <c r="E54" s="86">
        <v>2018</v>
      </c>
      <c r="F54" s="220">
        <v>20261</v>
      </c>
      <c r="G54" s="220">
        <v>9352</v>
      </c>
      <c r="H54" s="220">
        <v>10909</v>
      </c>
      <c r="I54" s="220">
        <v>575441</v>
      </c>
      <c r="J54" s="220">
        <v>272656</v>
      </c>
      <c r="K54" s="220">
        <v>302785</v>
      </c>
    </row>
    <row r="55" spans="2:11">
      <c r="B55" s="378" t="s">
        <v>86</v>
      </c>
      <c r="C55">
        <v>1</v>
      </c>
      <c r="D55" s="226" t="s">
        <v>1017</v>
      </c>
      <c r="E55" s="86">
        <v>2019</v>
      </c>
      <c r="F55" s="220">
        <v>19961</v>
      </c>
      <c r="G55" s="220">
        <v>9279</v>
      </c>
      <c r="H55" s="220">
        <v>10682</v>
      </c>
      <c r="I55" s="220">
        <v>570768</v>
      </c>
      <c r="J55" s="220">
        <v>270911</v>
      </c>
      <c r="K55" s="220">
        <v>299857</v>
      </c>
    </row>
    <row r="56" spans="2:11">
      <c r="B56" s="378"/>
      <c r="C56">
        <v>2</v>
      </c>
      <c r="D56" s="226" t="s">
        <v>1017</v>
      </c>
      <c r="E56" s="86">
        <v>2020</v>
      </c>
      <c r="F56" s="220">
        <v>19740</v>
      </c>
      <c r="G56" s="220">
        <v>9201</v>
      </c>
      <c r="H56" s="220">
        <v>10539</v>
      </c>
      <c r="I56" s="220">
        <v>565418</v>
      </c>
      <c r="J56" s="220">
        <v>268645</v>
      </c>
      <c r="K56" s="220">
        <v>296773</v>
      </c>
    </row>
    <row r="57" spans="2:11">
      <c r="B57" s="378"/>
      <c r="C57">
        <v>3</v>
      </c>
      <c r="D57" s="226" t="s">
        <v>1017</v>
      </c>
      <c r="E57" s="86">
        <v>2021</v>
      </c>
      <c r="F57" s="220">
        <v>19425</v>
      </c>
      <c r="G57" s="220">
        <v>9053</v>
      </c>
      <c r="H57" s="220">
        <v>10372</v>
      </c>
      <c r="I57" s="220">
        <v>560723</v>
      </c>
      <c r="J57" s="220">
        <v>266753</v>
      </c>
      <c r="K57" s="220">
        <v>293970</v>
      </c>
    </row>
    <row r="58" spans="2:11">
      <c r="B58" s="378"/>
      <c r="C58">
        <v>4</v>
      </c>
      <c r="D58" s="226" t="s">
        <v>1017</v>
      </c>
      <c r="E58" s="86">
        <v>2022</v>
      </c>
      <c r="F58" s="220">
        <v>19043</v>
      </c>
      <c r="G58" s="220">
        <v>8881</v>
      </c>
      <c r="H58" s="220">
        <v>10162</v>
      </c>
      <c r="I58" s="220">
        <v>555341</v>
      </c>
      <c r="J58" s="220">
        <v>264384</v>
      </c>
      <c r="K58" s="220">
        <v>290957</v>
      </c>
    </row>
    <row r="59" spans="2:11">
      <c r="B59" s="378"/>
      <c r="C59">
        <v>5</v>
      </c>
      <c r="D59" s="226" t="s">
        <v>410</v>
      </c>
      <c r="E59" s="86">
        <v>2023</v>
      </c>
      <c r="F59" s="220">
        <v>18693</v>
      </c>
      <c r="G59" s="220">
        <v>8746</v>
      </c>
      <c r="H59" s="220">
        <v>9947</v>
      </c>
      <c r="I59" s="220">
        <v>548937</v>
      </c>
      <c r="J59" s="220">
        <v>261780</v>
      </c>
      <c r="K59" s="220">
        <v>287457</v>
      </c>
    </row>
    <row r="60" spans="2:11">
      <c r="B60" s="381"/>
      <c r="C60" s="278"/>
      <c r="D60" s="348"/>
      <c r="E60" s="386"/>
      <c r="F60" s="218"/>
      <c r="G60" s="218"/>
      <c r="H60" s="218"/>
      <c r="I60" s="218"/>
      <c r="J60" s="218"/>
      <c r="K60" s="218"/>
    </row>
    <row r="62" spans="2:11">
      <c r="B62" t="s">
        <v>1016</v>
      </c>
    </row>
  </sheetData>
  <mergeCells count="3">
    <mergeCell ref="F4:H4"/>
    <mergeCell ref="I4:K4"/>
    <mergeCell ref="B4:E5"/>
  </mergeCells>
  <phoneticPr fontId="9"/>
  <pageMargins left="0.59055118110236227" right="0.59055118110236227" top="0.59055118110236227" bottom="0.59055118110236227" header="0.31496062992125984" footer="0.31496062992125984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13FEC-E409-4D36-9802-E74A0BD8F873}">
  <dimension ref="A1:Z100"/>
  <sheetViews>
    <sheetView view="pageBreakPreview" zoomScale="80" zoomScaleNormal="70" zoomScaleSheetLayoutView="80" workbookViewId="0">
      <pane xSplit="4" ySplit="6" topLeftCell="E7" activePane="bottomRight" state="frozen"/>
      <selection pane="topRight" activeCell="F1" sqref="F1"/>
      <selection pane="bottomLeft" activeCell="A7" sqref="A7"/>
      <selection pane="bottomRight" activeCell="A2" sqref="A2"/>
    </sheetView>
  </sheetViews>
  <sheetFormatPr defaultRowHeight="18.75"/>
  <cols>
    <col min="1" max="1" width="5.625" customWidth="1"/>
    <col min="2" max="2" width="5.625" style="61" customWidth="1"/>
    <col min="3" max="3" width="5.625" style="79" customWidth="1"/>
    <col min="4" max="4" width="5.625" customWidth="1"/>
    <col min="5" max="23" width="8.625" customWidth="1"/>
  </cols>
  <sheetData>
    <row r="1" spans="1:23" ht="39.950000000000003" customHeight="1" thickBot="1">
      <c r="A1" s="335" t="s">
        <v>1038</v>
      </c>
      <c r="B1" s="334"/>
      <c r="C1" s="333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1"/>
    </row>
    <row r="2" spans="1:23" ht="19.5" thickTop="1"/>
    <row r="3" spans="1:23">
      <c r="A3" t="s">
        <v>1037</v>
      </c>
    </row>
    <row r="4" spans="1:23">
      <c r="A4" s="587" t="s">
        <v>106</v>
      </c>
      <c r="B4" s="587"/>
      <c r="C4" s="587"/>
      <c r="D4" s="587"/>
      <c r="E4" s="587" t="s">
        <v>1036</v>
      </c>
      <c r="F4" s="587" t="s">
        <v>1035</v>
      </c>
      <c r="G4" s="587" t="s">
        <v>1034</v>
      </c>
      <c r="H4" s="587"/>
      <c r="I4" s="587"/>
      <c r="J4" s="588" t="s">
        <v>1033</v>
      </c>
      <c r="K4" s="587" t="s">
        <v>1032</v>
      </c>
      <c r="L4" s="587"/>
      <c r="M4" s="587"/>
      <c r="N4" s="587"/>
      <c r="O4" s="587"/>
      <c r="P4" s="587"/>
      <c r="Q4" s="587"/>
      <c r="R4" s="587"/>
      <c r="S4" s="587"/>
      <c r="T4" s="587"/>
      <c r="U4" s="587"/>
      <c r="V4" s="587"/>
      <c r="W4" s="588" t="s">
        <v>1031</v>
      </c>
    </row>
    <row r="5" spans="1:23">
      <c r="A5" s="587"/>
      <c r="B5" s="587"/>
      <c r="C5" s="587"/>
      <c r="D5" s="587"/>
      <c r="E5" s="587"/>
      <c r="F5" s="587"/>
      <c r="G5" s="587"/>
      <c r="H5" s="587"/>
      <c r="I5" s="587"/>
      <c r="J5" s="587"/>
      <c r="K5" s="587" t="s">
        <v>757</v>
      </c>
      <c r="L5" s="587"/>
      <c r="M5" s="587"/>
      <c r="N5" s="665" t="s">
        <v>1030</v>
      </c>
      <c r="O5" s="666"/>
      <c r="P5" s="667"/>
      <c r="Q5" s="665" t="s">
        <v>1029</v>
      </c>
      <c r="R5" s="666"/>
      <c r="S5" s="667"/>
      <c r="T5" s="665" t="s">
        <v>1028</v>
      </c>
      <c r="U5" s="666"/>
      <c r="V5" s="667"/>
      <c r="W5" s="587"/>
    </row>
    <row r="6" spans="1:23">
      <c r="A6" s="663"/>
      <c r="B6" s="663"/>
      <c r="C6" s="663"/>
      <c r="D6" s="663"/>
      <c r="E6" s="663"/>
      <c r="F6" s="663"/>
      <c r="G6" s="374" t="s">
        <v>1013</v>
      </c>
      <c r="H6" s="374" t="s">
        <v>1023</v>
      </c>
      <c r="I6" s="374" t="s">
        <v>1022</v>
      </c>
      <c r="J6" s="663"/>
      <c r="K6" s="374" t="s">
        <v>1013</v>
      </c>
      <c r="L6" s="374" t="s">
        <v>1023</v>
      </c>
      <c r="M6" s="374" t="s">
        <v>1022</v>
      </c>
      <c r="N6" s="374" t="s">
        <v>1013</v>
      </c>
      <c r="O6" s="374" t="s">
        <v>1023</v>
      </c>
      <c r="P6" s="374" t="s">
        <v>1022</v>
      </c>
      <c r="Q6" s="374" t="s">
        <v>1013</v>
      </c>
      <c r="R6" s="374" t="s">
        <v>1023</v>
      </c>
      <c r="S6" s="374" t="s">
        <v>1022</v>
      </c>
      <c r="T6" s="374" t="s">
        <v>1013</v>
      </c>
      <c r="U6" s="374" t="s">
        <v>1023</v>
      </c>
      <c r="V6" s="374" t="s">
        <v>1022</v>
      </c>
      <c r="W6" s="663"/>
    </row>
    <row r="7" spans="1:23">
      <c r="A7" s="261" t="s">
        <v>352</v>
      </c>
      <c r="B7" s="329"/>
      <c r="C7" s="323"/>
      <c r="D7" s="347"/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</row>
    <row r="8" spans="1:23">
      <c r="A8" s="364" t="s">
        <v>411</v>
      </c>
      <c r="B8" s="328">
        <v>55</v>
      </c>
      <c r="C8" s="327" t="s">
        <v>770</v>
      </c>
      <c r="D8" s="370">
        <v>1980</v>
      </c>
      <c r="E8" s="220">
        <v>2</v>
      </c>
      <c r="F8" s="220">
        <v>8</v>
      </c>
      <c r="G8" s="220">
        <v>10</v>
      </c>
      <c r="H8" s="220" t="s">
        <v>188</v>
      </c>
      <c r="I8" s="220">
        <v>10</v>
      </c>
      <c r="J8" s="220">
        <v>2</v>
      </c>
      <c r="K8" s="220">
        <v>194</v>
      </c>
      <c r="L8" s="220">
        <v>100</v>
      </c>
      <c r="M8" s="220">
        <v>94</v>
      </c>
      <c r="N8" s="220" t="s">
        <v>188</v>
      </c>
      <c r="O8" s="220" t="s">
        <v>188</v>
      </c>
      <c r="P8" s="220" t="s">
        <v>188</v>
      </c>
      <c r="Q8" s="220">
        <v>48</v>
      </c>
      <c r="R8" s="220">
        <v>22</v>
      </c>
      <c r="S8" s="220">
        <v>26</v>
      </c>
      <c r="T8" s="220">
        <v>246</v>
      </c>
      <c r="U8" s="220">
        <v>78</v>
      </c>
      <c r="V8" s="220">
        <v>168</v>
      </c>
      <c r="W8" s="220">
        <v>168</v>
      </c>
    </row>
    <row r="9" spans="1:23">
      <c r="A9" s="295"/>
      <c r="B9" s="328">
        <v>56</v>
      </c>
      <c r="C9" s="327" t="s">
        <v>770</v>
      </c>
      <c r="D9" s="370">
        <v>1981</v>
      </c>
      <c r="E9" s="220">
        <v>2</v>
      </c>
      <c r="F9" s="220">
        <v>8</v>
      </c>
      <c r="G9" s="220">
        <v>10</v>
      </c>
      <c r="H9" s="220" t="s">
        <v>188</v>
      </c>
      <c r="I9" s="220">
        <v>10</v>
      </c>
      <c r="J9" s="220">
        <v>2</v>
      </c>
      <c r="K9" s="220">
        <v>213</v>
      </c>
      <c r="L9" s="220">
        <v>107</v>
      </c>
      <c r="M9" s="220">
        <v>106</v>
      </c>
      <c r="N9" s="220" t="s">
        <v>188</v>
      </c>
      <c r="O9" s="220" t="s">
        <v>188</v>
      </c>
      <c r="P9" s="220" t="s">
        <v>188</v>
      </c>
      <c r="Q9" s="220">
        <v>55</v>
      </c>
      <c r="R9" s="220">
        <v>25</v>
      </c>
      <c r="S9" s="220">
        <v>30</v>
      </c>
      <c r="T9" s="220">
        <v>158</v>
      </c>
      <c r="U9" s="220">
        <v>82</v>
      </c>
      <c r="V9" s="220">
        <v>76</v>
      </c>
      <c r="W9" s="220">
        <v>149</v>
      </c>
    </row>
    <row r="10" spans="1:23">
      <c r="A10" s="295"/>
      <c r="B10" s="328">
        <v>57</v>
      </c>
      <c r="C10" s="327" t="s">
        <v>770</v>
      </c>
      <c r="D10" s="370">
        <v>1982</v>
      </c>
      <c r="E10" s="220">
        <v>2</v>
      </c>
      <c r="F10" s="220">
        <v>8</v>
      </c>
      <c r="G10" s="220">
        <v>10</v>
      </c>
      <c r="H10" s="220" t="s">
        <v>188</v>
      </c>
      <c r="I10" s="220">
        <v>10</v>
      </c>
      <c r="J10" s="220">
        <v>2</v>
      </c>
      <c r="K10" s="220">
        <v>199</v>
      </c>
      <c r="L10" s="220">
        <v>99</v>
      </c>
      <c r="M10" s="220">
        <v>100</v>
      </c>
      <c r="N10" s="220" t="s">
        <v>188</v>
      </c>
      <c r="O10" s="220" t="s">
        <v>188</v>
      </c>
      <c r="P10" s="220" t="s">
        <v>188</v>
      </c>
      <c r="Q10" s="220">
        <v>56</v>
      </c>
      <c r="R10" s="220">
        <v>26</v>
      </c>
      <c r="S10" s="220">
        <v>30</v>
      </c>
      <c r="T10" s="220">
        <v>143</v>
      </c>
      <c r="U10" s="220">
        <v>73</v>
      </c>
      <c r="V10" s="220">
        <v>70</v>
      </c>
      <c r="W10" s="220">
        <v>155</v>
      </c>
    </row>
    <row r="11" spans="1:23">
      <c r="A11" s="295"/>
      <c r="B11" s="328">
        <v>58</v>
      </c>
      <c r="C11" s="327" t="s">
        <v>770</v>
      </c>
      <c r="D11" s="370">
        <v>1983</v>
      </c>
      <c r="E11" s="220">
        <v>2</v>
      </c>
      <c r="F11" s="220">
        <v>8</v>
      </c>
      <c r="G11" s="220">
        <v>10</v>
      </c>
      <c r="H11" s="220" t="s">
        <v>188</v>
      </c>
      <c r="I11" s="220">
        <v>10</v>
      </c>
      <c r="J11" s="220">
        <v>2</v>
      </c>
      <c r="K11" s="220">
        <v>213</v>
      </c>
      <c r="L11" s="220">
        <v>111</v>
      </c>
      <c r="M11" s="220">
        <v>102</v>
      </c>
      <c r="N11" s="220" t="s">
        <v>188</v>
      </c>
      <c r="O11" s="220" t="s">
        <v>188</v>
      </c>
      <c r="P11" s="220" t="s">
        <v>188</v>
      </c>
      <c r="Q11" s="220">
        <v>60</v>
      </c>
      <c r="R11" s="220">
        <v>36</v>
      </c>
      <c r="S11" s="220">
        <v>24</v>
      </c>
      <c r="T11" s="220">
        <v>153</v>
      </c>
      <c r="U11" s="220">
        <v>75</v>
      </c>
      <c r="V11" s="220">
        <v>78</v>
      </c>
      <c r="W11" s="220">
        <v>144</v>
      </c>
    </row>
    <row r="12" spans="1:23">
      <c r="A12" s="295"/>
      <c r="B12" s="328">
        <v>59</v>
      </c>
      <c r="C12" s="327" t="s">
        <v>770</v>
      </c>
      <c r="D12" s="370">
        <v>1984</v>
      </c>
      <c r="E12" s="220">
        <v>2</v>
      </c>
      <c r="F12" s="220">
        <v>8</v>
      </c>
      <c r="G12" s="220">
        <v>10</v>
      </c>
      <c r="H12" s="220" t="s">
        <v>188</v>
      </c>
      <c r="I12" s="220">
        <v>10</v>
      </c>
      <c r="J12" s="220">
        <v>1</v>
      </c>
      <c r="K12" s="220">
        <v>199</v>
      </c>
      <c r="L12" s="220">
        <v>114</v>
      </c>
      <c r="M12" s="220">
        <v>85</v>
      </c>
      <c r="N12" s="220" t="s">
        <v>188</v>
      </c>
      <c r="O12" s="220" t="s">
        <v>188</v>
      </c>
      <c r="P12" s="220" t="s">
        <v>188</v>
      </c>
      <c r="Q12" s="220">
        <v>60</v>
      </c>
      <c r="R12" s="220">
        <v>32</v>
      </c>
      <c r="S12" s="220">
        <v>28</v>
      </c>
      <c r="T12" s="220">
        <v>139</v>
      </c>
      <c r="U12" s="220">
        <v>82</v>
      </c>
      <c r="V12" s="220">
        <v>57</v>
      </c>
      <c r="W12" s="220">
        <v>152</v>
      </c>
    </row>
    <row r="13" spans="1:23">
      <c r="A13" s="295"/>
      <c r="B13" s="328">
        <v>60</v>
      </c>
      <c r="C13" s="327" t="s">
        <v>770</v>
      </c>
      <c r="D13" s="370">
        <v>1985</v>
      </c>
      <c r="E13" s="220">
        <v>2</v>
      </c>
      <c r="F13" s="220">
        <v>8</v>
      </c>
      <c r="G13" s="220">
        <v>10</v>
      </c>
      <c r="H13" s="220" t="s">
        <v>188</v>
      </c>
      <c r="I13" s="220">
        <v>10</v>
      </c>
      <c r="J13" s="220" t="s">
        <v>188</v>
      </c>
      <c r="K13" s="220">
        <v>188</v>
      </c>
      <c r="L13" s="220">
        <v>100</v>
      </c>
      <c r="M13" s="220">
        <v>88</v>
      </c>
      <c r="N13" s="220" t="s">
        <v>188</v>
      </c>
      <c r="O13" s="220" t="s">
        <v>188</v>
      </c>
      <c r="P13" s="220" t="s">
        <v>188</v>
      </c>
      <c r="Q13" s="220">
        <v>51</v>
      </c>
      <c r="R13" s="220">
        <v>23</v>
      </c>
      <c r="S13" s="220">
        <v>28</v>
      </c>
      <c r="T13" s="220">
        <v>137</v>
      </c>
      <c r="U13" s="220">
        <v>77</v>
      </c>
      <c r="V13" s="220">
        <v>60</v>
      </c>
      <c r="W13" s="220">
        <v>139</v>
      </c>
    </row>
    <row r="14" spans="1:23">
      <c r="A14" s="295"/>
      <c r="B14" s="328">
        <v>61</v>
      </c>
      <c r="C14" s="327" t="s">
        <v>770</v>
      </c>
      <c r="D14" s="370">
        <v>1986</v>
      </c>
      <c r="E14" s="220">
        <v>2</v>
      </c>
      <c r="F14" s="220">
        <v>8</v>
      </c>
      <c r="G14" s="220">
        <v>10</v>
      </c>
      <c r="H14" s="220" t="s">
        <v>188</v>
      </c>
      <c r="I14" s="220">
        <v>10</v>
      </c>
      <c r="J14" s="220" t="s">
        <v>188</v>
      </c>
      <c r="K14" s="220">
        <v>163</v>
      </c>
      <c r="L14" s="220">
        <v>84</v>
      </c>
      <c r="M14" s="220">
        <v>79</v>
      </c>
      <c r="N14" s="220" t="s">
        <v>188</v>
      </c>
      <c r="O14" s="220" t="s">
        <v>188</v>
      </c>
      <c r="P14" s="220" t="s">
        <v>188</v>
      </c>
      <c r="Q14" s="220">
        <v>43</v>
      </c>
      <c r="R14" s="220">
        <v>23</v>
      </c>
      <c r="S14" s="220">
        <v>20</v>
      </c>
      <c r="T14" s="220">
        <v>120</v>
      </c>
      <c r="U14" s="220">
        <v>61</v>
      </c>
      <c r="V14" s="220">
        <v>59</v>
      </c>
      <c r="W14" s="220">
        <v>138</v>
      </c>
    </row>
    <row r="15" spans="1:23">
      <c r="A15" s="295"/>
      <c r="B15" s="328">
        <v>62</v>
      </c>
      <c r="C15" s="327" t="s">
        <v>770</v>
      </c>
      <c r="D15" s="370">
        <v>1987</v>
      </c>
      <c r="E15" s="220">
        <v>2</v>
      </c>
      <c r="F15" s="220">
        <v>8</v>
      </c>
      <c r="G15" s="220">
        <v>10</v>
      </c>
      <c r="H15" s="220" t="s">
        <v>188</v>
      </c>
      <c r="I15" s="220">
        <v>10</v>
      </c>
      <c r="J15" s="220" t="s">
        <v>188</v>
      </c>
      <c r="K15" s="220">
        <v>158</v>
      </c>
      <c r="L15" s="220">
        <v>80</v>
      </c>
      <c r="M15" s="220">
        <v>78</v>
      </c>
      <c r="N15" s="220" t="s">
        <v>188</v>
      </c>
      <c r="O15" s="220" t="s">
        <v>188</v>
      </c>
      <c r="P15" s="220" t="s">
        <v>188</v>
      </c>
      <c r="Q15" s="220">
        <v>44</v>
      </c>
      <c r="R15" s="220">
        <v>21</v>
      </c>
      <c r="S15" s="220">
        <v>23</v>
      </c>
      <c r="T15" s="220">
        <v>114</v>
      </c>
      <c r="U15" s="220">
        <v>59</v>
      </c>
      <c r="V15" s="220">
        <v>55</v>
      </c>
      <c r="W15" s="220">
        <v>119</v>
      </c>
    </row>
    <row r="16" spans="1:23">
      <c r="A16" s="295"/>
      <c r="B16" s="328">
        <v>63</v>
      </c>
      <c r="C16" s="327" t="s">
        <v>770</v>
      </c>
      <c r="D16" s="370">
        <v>1988</v>
      </c>
      <c r="E16" s="220">
        <v>2</v>
      </c>
      <c r="F16" s="220">
        <v>8</v>
      </c>
      <c r="G16" s="220">
        <v>13</v>
      </c>
      <c r="H16" s="220">
        <v>2</v>
      </c>
      <c r="I16" s="220">
        <v>11</v>
      </c>
      <c r="J16" s="220" t="s">
        <v>188</v>
      </c>
      <c r="K16" s="220">
        <v>149</v>
      </c>
      <c r="L16" s="220">
        <v>75</v>
      </c>
      <c r="M16" s="220">
        <v>74</v>
      </c>
      <c r="N16" s="220" t="s">
        <v>188</v>
      </c>
      <c r="O16" s="220" t="s">
        <v>188</v>
      </c>
      <c r="P16" s="220" t="s">
        <v>188</v>
      </c>
      <c r="Q16" s="220">
        <v>34</v>
      </c>
      <c r="R16" s="220">
        <v>14</v>
      </c>
      <c r="S16" s="220">
        <v>20</v>
      </c>
      <c r="T16" s="220">
        <v>115</v>
      </c>
      <c r="U16" s="220">
        <v>61</v>
      </c>
      <c r="V16" s="220">
        <v>54</v>
      </c>
      <c r="W16" s="220">
        <v>112</v>
      </c>
    </row>
    <row r="17" spans="1:23">
      <c r="A17" s="378" t="s">
        <v>87</v>
      </c>
      <c r="B17" s="328">
        <v>1</v>
      </c>
      <c r="C17" s="327" t="s">
        <v>770</v>
      </c>
      <c r="D17" s="370">
        <v>1989</v>
      </c>
      <c r="E17" s="220">
        <v>2</v>
      </c>
      <c r="F17" s="220">
        <v>8</v>
      </c>
      <c r="G17" s="220">
        <v>12</v>
      </c>
      <c r="H17" s="220">
        <v>2</v>
      </c>
      <c r="I17" s="220">
        <v>10</v>
      </c>
      <c r="J17" s="220" t="s">
        <v>188</v>
      </c>
      <c r="K17" s="220">
        <v>150</v>
      </c>
      <c r="L17" s="220">
        <v>67</v>
      </c>
      <c r="M17" s="220">
        <v>83</v>
      </c>
      <c r="N17" s="220" t="s">
        <v>188</v>
      </c>
      <c r="O17" s="220" t="s">
        <v>188</v>
      </c>
      <c r="P17" s="220" t="s">
        <v>188</v>
      </c>
      <c r="Q17" s="220">
        <v>40</v>
      </c>
      <c r="R17" s="220">
        <v>18</v>
      </c>
      <c r="S17" s="220">
        <v>22</v>
      </c>
      <c r="T17" s="220">
        <v>110</v>
      </c>
      <c r="U17" s="220">
        <v>49</v>
      </c>
      <c r="V17" s="220">
        <v>61</v>
      </c>
      <c r="W17" s="220">
        <v>115</v>
      </c>
    </row>
    <row r="18" spans="1:23">
      <c r="A18" s="148"/>
      <c r="B18" s="328">
        <v>2</v>
      </c>
      <c r="C18" s="327" t="s">
        <v>770</v>
      </c>
      <c r="D18" s="370">
        <v>1990</v>
      </c>
      <c r="E18" s="220">
        <v>2</v>
      </c>
      <c r="F18" s="220">
        <v>8</v>
      </c>
      <c r="G18" s="220">
        <v>10</v>
      </c>
      <c r="H18" s="220">
        <v>2</v>
      </c>
      <c r="I18" s="220">
        <v>8</v>
      </c>
      <c r="J18" s="220" t="s">
        <v>188</v>
      </c>
      <c r="K18" s="220">
        <v>143</v>
      </c>
      <c r="L18" s="220">
        <v>70</v>
      </c>
      <c r="M18" s="220">
        <v>73</v>
      </c>
      <c r="N18" s="220" t="s">
        <v>188</v>
      </c>
      <c r="O18" s="220" t="s">
        <v>188</v>
      </c>
      <c r="P18" s="220" t="s">
        <v>188</v>
      </c>
      <c r="Q18" s="220">
        <v>45</v>
      </c>
      <c r="R18" s="220">
        <v>26</v>
      </c>
      <c r="S18" s="220">
        <v>19</v>
      </c>
      <c r="T18" s="220">
        <v>98</v>
      </c>
      <c r="U18" s="220">
        <v>44</v>
      </c>
      <c r="V18" s="220">
        <v>54</v>
      </c>
      <c r="W18" s="220">
        <v>109</v>
      </c>
    </row>
    <row r="19" spans="1:23">
      <c r="A19" s="148"/>
      <c r="B19" s="328">
        <v>3</v>
      </c>
      <c r="C19" s="327" t="s">
        <v>770</v>
      </c>
      <c r="D19" s="370">
        <v>1991</v>
      </c>
      <c r="E19" s="220">
        <v>2</v>
      </c>
      <c r="F19" s="220">
        <v>8</v>
      </c>
      <c r="G19" s="220">
        <v>11</v>
      </c>
      <c r="H19" s="220">
        <v>2</v>
      </c>
      <c r="I19" s="220">
        <v>9</v>
      </c>
      <c r="J19" s="220" t="s">
        <v>188</v>
      </c>
      <c r="K19" s="220">
        <v>171</v>
      </c>
      <c r="L19" s="220">
        <v>76</v>
      </c>
      <c r="M19" s="220">
        <v>95</v>
      </c>
      <c r="N19" s="220" t="s">
        <v>188</v>
      </c>
      <c r="O19" s="220" t="s">
        <v>188</v>
      </c>
      <c r="P19" s="220" t="s">
        <v>188</v>
      </c>
      <c r="Q19" s="220">
        <v>61</v>
      </c>
      <c r="R19" s="220">
        <v>24</v>
      </c>
      <c r="S19" s="220">
        <v>37</v>
      </c>
      <c r="T19" s="220">
        <v>110</v>
      </c>
      <c r="U19" s="220">
        <v>52</v>
      </c>
      <c r="V19" s="220">
        <v>58</v>
      </c>
      <c r="W19" s="220">
        <v>98</v>
      </c>
    </row>
    <row r="20" spans="1:23">
      <c r="A20" s="148"/>
      <c r="B20" s="328">
        <v>4</v>
      </c>
      <c r="C20" s="327" t="s">
        <v>770</v>
      </c>
      <c r="D20" s="370">
        <v>1992</v>
      </c>
      <c r="E20" s="220">
        <v>2</v>
      </c>
      <c r="F20" s="220">
        <v>8</v>
      </c>
      <c r="G20" s="220">
        <v>11</v>
      </c>
      <c r="H20" s="220">
        <v>2</v>
      </c>
      <c r="I20" s="220">
        <v>9</v>
      </c>
      <c r="J20" s="220" t="s">
        <v>188</v>
      </c>
      <c r="K20" s="220">
        <v>166</v>
      </c>
      <c r="L20" s="220">
        <v>79</v>
      </c>
      <c r="M20" s="220">
        <v>87</v>
      </c>
      <c r="N20" s="220" t="s">
        <v>188</v>
      </c>
      <c r="O20" s="220" t="s">
        <v>188</v>
      </c>
      <c r="P20" s="220" t="s">
        <v>188</v>
      </c>
      <c r="Q20" s="220">
        <v>44</v>
      </c>
      <c r="R20" s="220">
        <v>21</v>
      </c>
      <c r="S20" s="220">
        <v>23</v>
      </c>
      <c r="T20" s="220">
        <v>122</v>
      </c>
      <c r="U20" s="220">
        <v>58</v>
      </c>
      <c r="V20" s="220">
        <v>64</v>
      </c>
      <c r="W20" s="220">
        <v>109</v>
      </c>
    </row>
    <row r="21" spans="1:23">
      <c r="A21" s="148"/>
      <c r="B21" s="328">
        <v>5</v>
      </c>
      <c r="C21" s="327" t="s">
        <v>770</v>
      </c>
      <c r="D21" s="370">
        <v>1993</v>
      </c>
      <c r="E21" s="220">
        <v>2</v>
      </c>
      <c r="F21" s="220">
        <v>8</v>
      </c>
      <c r="G21" s="220">
        <v>11</v>
      </c>
      <c r="H21" s="220">
        <v>2</v>
      </c>
      <c r="I21" s="220">
        <v>9</v>
      </c>
      <c r="J21" s="220" t="s">
        <v>188</v>
      </c>
      <c r="K21" s="220">
        <v>130</v>
      </c>
      <c r="L21" s="220">
        <v>62</v>
      </c>
      <c r="M21" s="220">
        <v>68</v>
      </c>
      <c r="N21" s="220" t="s">
        <v>188</v>
      </c>
      <c r="O21" s="220" t="s">
        <v>188</v>
      </c>
      <c r="P21" s="220" t="s">
        <v>188</v>
      </c>
      <c r="Q21" s="220">
        <v>42</v>
      </c>
      <c r="R21" s="220">
        <v>20</v>
      </c>
      <c r="S21" s="220">
        <v>22</v>
      </c>
      <c r="T21" s="220">
        <v>88</v>
      </c>
      <c r="U21" s="220">
        <v>42</v>
      </c>
      <c r="V21" s="220">
        <v>46</v>
      </c>
      <c r="W21" s="220">
        <v>126</v>
      </c>
    </row>
    <row r="22" spans="1:23">
      <c r="A22" s="148"/>
      <c r="B22" s="328">
        <v>6</v>
      </c>
      <c r="C22" s="327" t="s">
        <v>770</v>
      </c>
      <c r="D22" s="370">
        <v>1994</v>
      </c>
      <c r="E22" s="220">
        <v>2</v>
      </c>
      <c r="F22" s="220">
        <v>8</v>
      </c>
      <c r="G22" s="220">
        <v>11</v>
      </c>
      <c r="H22" s="220">
        <v>2</v>
      </c>
      <c r="I22" s="220">
        <v>9</v>
      </c>
      <c r="J22" s="220" t="s">
        <v>188</v>
      </c>
      <c r="K22" s="220">
        <v>159</v>
      </c>
      <c r="L22" s="220">
        <v>78</v>
      </c>
      <c r="M22" s="220">
        <v>81</v>
      </c>
      <c r="N22" s="220" t="s">
        <v>1027</v>
      </c>
      <c r="O22" s="220" t="s">
        <v>1027</v>
      </c>
      <c r="P22" s="220" t="s">
        <v>1027</v>
      </c>
      <c r="Q22" s="220">
        <v>67</v>
      </c>
      <c r="R22" s="220">
        <v>34</v>
      </c>
      <c r="S22" s="220">
        <v>33</v>
      </c>
      <c r="T22" s="220">
        <v>92</v>
      </c>
      <c r="U22" s="220">
        <v>44</v>
      </c>
      <c r="V22" s="220">
        <v>48</v>
      </c>
      <c r="W22" s="220">
        <v>90</v>
      </c>
    </row>
    <row r="23" spans="1:23">
      <c r="A23" s="148"/>
      <c r="B23" s="328">
        <v>7</v>
      </c>
      <c r="C23" s="327" t="s">
        <v>770</v>
      </c>
      <c r="D23" s="370">
        <v>1995</v>
      </c>
      <c r="E23" s="220">
        <v>2</v>
      </c>
      <c r="F23" s="220">
        <v>8</v>
      </c>
      <c r="G23" s="220">
        <v>11</v>
      </c>
      <c r="H23" s="220">
        <v>2</v>
      </c>
      <c r="I23" s="220">
        <v>9</v>
      </c>
      <c r="J23" s="220" t="s">
        <v>188</v>
      </c>
      <c r="K23" s="220">
        <v>132</v>
      </c>
      <c r="L23" s="220">
        <v>67</v>
      </c>
      <c r="M23" s="220">
        <v>65</v>
      </c>
      <c r="N23" s="220" t="s">
        <v>188</v>
      </c>
      <c r="O23" s="220" t="s">
        <v>188</v>
      </c>
      <c r="P23" s="220" t="s">
        <v>188</v>
      </c>
      <c r="Q23" s="220">
        <v>57</v>
      </c>
      <c r="R23" s="220">
        <v>32</v>
      </c>
      <c r="S23" s="220">
        <v>25</v>
      </c>
      <c r="T23" s="220">
        <v>75</v>
      </c>
      <c r="U23" s="220">
        <v>35</v>
      </c>
      <c r="V23" s="220">
        <v>40</v>
      </c>
      <c r="W23" s="220">
        <v>93</v>
      </c>
    </row>
    <row r="24" spans="1:23">
      <c r="A24" s="148"/>
      <c r="B24" s="328">
        <v>8</v>
      </c>
      <c r="C24" s="327" t="s">
        <v>770</v>
      </c>
      <c r="D24" s="370">
        <v>1996</v>
      </c>
      <c r="E24" s="220">
        <v>2</v>
      </c>
      <c r="F24" s="220">
        <v>6</v>
      </c>
      <c r="G24" s="220">
        <v>11</v>
      </c>
      <c r="H24" s="220">
        <v>2</v>
      </c>
      <c r="I24" s="220">
        <v>9</v>
      </c>
      <c r="J24" s="220" t="s">
        <v>188</v>
      </c>
      <c r="K24" s="220">
        <v>144</v>
      </c>
      <c r="L24" s="220">
        <v>80</v>
      </c>
      <c r="M24" s="220">
        <v>64</v>
      </c>
      <c r="N24" s="220" t="s">
        <v>188</v>
      </c>
      <c r="O24" s="220" t="s">
        <v>188</v>
      </c>
      <c r="P24" s="220" t="s">
        <v>188</v>
      </c>
      <c r="Q24" s="220">
        <v>77</v>
      </c>
      <c r="R24" s="220">
        <v>43</v>
      </c>
      <c r="S24" s="220">
        <v>34</v>
      </c>
      <c r="T24" s="220">
        <v>67</v>
      </c>
      <c r="U24" s="220">
        <v>37</v>
      </c>
      <c r="V24" s="220">
        <v>30</v>
      </c>
      <c r="W24" s="220">
        <v>77</v>
      </c>
    </row>
    <row r="25" spans="1:23">
      <c r="A25" s="148"/>
      <c r="B25" s="328">
        <v>9</v>
      </c>
      <c r="C25" s="327" t="s">
        <v>770</v>
      </c>
      <c r="D25" s="370">
        <v>1997</v>
      </c>
      <c r="E25" s="220">
        <v>2</v>
      </c>
      <c r="F25" s="220">
        <v>6</v>
      </c>
      <c r="G25" s="220">
        <v>11</v>
      </c>
      <c r="H25" s="220">
        <v>2</v>
      </c>
      <c r="I25" s="220">
        <v>9</v>
      </c>
      <c r="J25" s="220" t="s">
        <v>188</v>
      </c>
      <c r="K25" s="220">
        <v>152</v>
      </c>
      <c r="L25" s="220">
        <v>89</v>
      </c>
      <c r="M25" s="220">
        <v>63</v>
      </c>
      <c r="N25" s="220" t="s">
        <v>188</v>
      </c>
      <c r="O25" s="220" t="s">
        <v>188</v>
      </c>
      <c r="P25" s="220" t="s">
        <v>188</v>
      </c>
      <c r="Q25" s="220">
        <v>72</v>
      </c>
      <c r="R25" s="220">
        <v>41</v>
      </c>
      <c r="S25" s="220">
        <v>31</v>
      </c>
      <c r="T25" s="220">
        <v>80</v>
      </c>
      <c r="U25" s="220">
        <v>48</v>
      </c>
      <c r="V25" s="220">
        <v>32</v>
      </c>
      <c r="W25" s="220">
        <v>67</v>
      </c>
    </row>
    <row r="26" spans="1:23">
      <c r="A26" s="148"/>
      <c r="B26" s="328">
        <v>10</v>
      </c>
      <c r="C26" s="327" t="s">
        <v>770</v>
      </c>
      <c r="D26" s="370">
        <v>1998</v>
      </c>
      <c r="E26" s="220">
        <v>2</v>
      </c>
      <c r="F26" s="220">
        <v>6</v>
      </c>
      <c r="G26" s="220">
        <v>10</v>
      </c>
      <c r="H26" s="220">
        <v>2</v>
      </c>
      <c r="I26" s="220">
        <v>8</v>
      </c>
      <c r="J26" s="220" t="s">
        <v>188</v>
      </c>
      <c r="K26" s="220">
        <v>133</v>
      </c>
      <c r="L26" s="220">
        <v>68</v>
      </c>
      <c r="M26" s="220">
        <v>65</v>
      </c>
      <c r="N26" s="220" t="s">
        <v>188</v>
      </c>
      <c r="O26" s="220" t="s">
        <v>188</v>
      </c>
      <c r="P26" s="220" t="s">
        <v>188</v>
      </c>
      <c r="Q26" s="220">
        <v>57</v>
      </c>
      <c r="R26" s="220">
        <v>25</v>
      </c>
      <c r="S26" s="220">
        <v>32</v>
      </c>
      <c r="T26" s="220">
        <v>76</v>
      </c>
      <c r="U26" s="220">
        <v>43</v>
      </c>
      <c r="V26" s="220">
        <v>33</v>
      </c>
      <c r="W26" s="220">
        <v>83</v>
      </c>
    </row>
    <row r="27" spans="1:23">
      <c r="A27" s="148"/>
      <c r="B27" s="328">
        <v>11</v>
      </c>
      <c r="C27" s="327" t="s">
        <v>770</v>
      </c>
      <c r="D27" s="370">
        <v>1999</v>
      </c>
      <c r="E27" s="220">
        <v>2</v>
      </c>
      <c r="F27" s="220">
        <v>6</v>
      </c>
      <c r="G27" s="220">
        <v>10</v>
      </c>
      <c r="H27" s="220">
        <v>2</v>
      </c>
      <c r="I27" s="220">
        <v>8</v>
      </c>
      <c r="J27" s="220" t="s">
        <v>188</v>
      </c>
      <c r="K27" s="220">
        <v>130</v>
      </c>
      <c r="L27" s="220">
        <v>51</v>
      </c>
      <c r="M27" s="220">
        <v>79</v>
      </c>
      <c r="N27" s="220" t="s">
        <v>188</v>
      </c>
      <c r="O27" s="220" t="s">
        <v>188</v>
      </c>
      <c r="P27" s="220" t="s">
        <v>188</v>
      </c>
      <c r="Q27" s="220">
        <v>64</v>
      </c>
      <c r="R27" s="220">
        <v>25</v>
      </c>
      <c r="S27" s="220">
        <v>39</v>
      </c>
      <c r="T27" s="220">
        <v>66</v>
      </c>
      <c r="U27" s="220">
        <v>26</v>
      </c>
      <c r="V27" s="220">
        <v>40</v>
      </c>
      <c r="W27" s="220">
        <v>76</v>
      </c>
    </row>
    <row r="28" spans="1:23">
      <c r="A28" s="148"/>
      <c r="B28" s="328">
        <v>12</v>
      </c>
      <c r="C28" s="327" t="s">
        <v>770</v>
      </c>
      <c r="D28" s="370">
        <v>2000</v>
      </c>
      <c r="E28" s="220">
        <v>2</v>
      </c>
      <c r="F28" s="220">
        <v>7</v>
      </c>
      <c r="G28" s="220">
        <v>10</v>
      </c>
      <c r="H28" s="220">
        <v>2</v>
      </c>
      <c r="I28" s="220">
        <v>8</v>
      </c>
      <c r="J28" s="220">
        <v>1</v>
      </c>
      <c r="K28" s="220">
        <v>123</v>
      </c>
      <c r="L28" s="220">
        <v>57</v>
      </c>
      <c r="M28" s="220">
        <v>66</v>
      </c>
      <c r="N28" s="220" t="s">
        <v>188</v>
      </c>
      <c r="O28" s="220" t="s">
        <v>188</v>
      </c>
      <c r="P28" s="220" t="s">
        <v>188</v>
      </c>
      <c r="Q28" s="220">
        <v>55</v>
      </c>
      <c r="R28" s="220">
        <v>28</v>
      </c>
      <c r="S28" s="220">
        <v>27</v>
      </c>
      <c r="T28" s="220">
        <v>68</v>
      </c>
      <c r="U28" s="220">
        <v>29</v>
      </c>
      <c r="V28" s="220">
        <v>39</v>
      </c>
      <c r="W28" s="220">
        <v>63</v>
      </c>
    </row>
    <row r="29" spans="1:23">
      <c r="A29" s="148"/>
      <c r="B29" s="328">
        <v>13</v>
      </c>
      <c r="C29" s="327" t="s">
        <v>770</v>
      </c>
      <c r="D29" s="370">
        <v>2001</v>
      </c>
      <c r="E29" s="220">
        <v>2</v>
      </c>
      <c r="F29" s="220">
        <v>6</v>
      </c>
      <c r="G29" s="220">
        <v>10</v>
      </c>
      <c r="H29" s="220">
        <v>2</v>
      </c>
      <c r="I29" s="220">
        <v>8</v>
      </c>
      <c r="J29" s="220">
        <v>1</v>
      </c>
      <c r="K29" s="220">
        <v>96</v>
      </c>
      <c r="L29" s="220">
        <v>49</v>
      </c>
      <c r="M29" s="220">
        <v>47</v>
      </c>
      <c r="N29" s="220" t="s">
        <v>188</v>
      </c>
      <c r="O29" s="220" t="s">
        <v>188</v>
      </c>
      <c r="P29" s="220" t="s">
        <v>188</v>
      </c>
      <c r="Q29" s="220">
        <v>39</v>
      </c>
      <c r="R29" s="220">
        <v>18</v>
      </c>
      <c r="S29" s="220">
        <v>21</v>
      </c>
      <c r="T29" s="220">
        <v>57</v>
      </c>
      <c r="U29" s="220">
        <v>31</v>
      </c>
      <c r="V29" s="220">
        <v>26</v>
      </c>
      <c r="W29" s="220">
        <v>67</v>
      </c>
    </row>
    <row r="30" spans="1:23">
      <c r="A30" s="148"/>
      <c r="B30" s="328">
        <v>14</v>
      </c>
      <c r="C30" s="327" t="s">
        <v>770</v>
      </c>
      <c r="D30" s="370">
        <v>2002</v>
      </c>
      <c r="E30" s="220">
        <v>2</v>
      </c>
      <c r="F30" s="220">
        <v>6</v>
      </c>
      <c r="G30" s="220">
        <v>10</v>
      </c>
      <c r="H30" s="220">
        <v>2</v>
      </c>
      <c r="I30" s="220">
        <v>8</v>
      </c>
      <c r="J30" s="220">
        <v>1</v>
      </c>
      <c r="K30" s="220">
        <v>101</v>
      </c>
      <c r="L30" s="220">
        <v>51</v>
      </c>
      <c r="M30" s="220">
        <v>50</v>
      </c>
      <c r="N30" s="220" t="s">
        <v>188</v>
      </c>
      <c r="O30" s="220" t="s">
        <v>188</v>
      </c>
      <c r="P30" s="220" t="s">
        <v>188</v>
      </c>
      <c r="Q30" s="220">
        <v>60</v>
      </c>
      <c r="R30" s="220">
        <v>30</v>
      </c>
      <c r="S30" s="220">
        <v>30</v>
      </c>
      <c r="T30" s="220">
        <v>41</v>
      </c>
      <c r="U30" s="220">
        <v>21</v>
      </c>
      <c r="V30" s="220">
        <v>20</v>
      </c>
      <c r="W30" s="220">
        <v>58</v>
      </c>
    </row>
    <row r="31" spans="1:23">
      <c r="A31" s="148"/>
      <c r="B31" s="328">
        <v>15</v>
      </c>
      <c r="C31" s="327" t="s">
        <v>770</v>
      </c>
      <c r="D31" s="370">
        <v>2003</v>
      </c>
      <c r="E31" s="220">
        <v>2</v>
      </c>
      <c r="F31" s="220">
        <v>6</v>
      </c>
      <c r="G31" s="220">
        <v>10</v>
      </c>
      <c r="H31" s="220">
        <v>1</v>
      </c>
      <c r="I31" s="220">
        <v>9</v>
      </c>
      <c r="J31" s="220">
        <v>1</v>
      </c>
      <c r="K31" s="220">
        <v>101</v>
      </c>
      <c r="L31" s="220">
        <v>46</v>
      </c>
      <c r="M31" s="220">
        <v>55</v>
      </c>
      <c r="N31" s="220" t="s">
        <v>188</v>
      </c>
      <c r="O31" s="220" t="s">
        <v>188</v>
      </c>
      <c r="P31" s="220" t="s">
        <v>188</v>
      </c>
      <c r="Q31" s="220">
        <v>40</v>
      </c>
      <c r="R31" s="220">
        <v>16</v>
      </c>
      <c r="S31" s="220">
        <v>24</v>
      </c>
      <c r="T31" s="220">
        <v>61</v>
      </c>
      <c r="U31" s="220">
        <v>30</v>
      </c>
      <c r="V31" s="220">
        <v>31</v>
      </c>
      <c r="W31" s="220">
        <v>41</v>
      </c>
    </row>
    <row r="32" spans="1:23">
      <c r="A32" s="148"/>
      <c r="B32" s="328">
        <v>16</v>
      </c>
      <c r="C32" s="327" t="s">
        <v>770</v>
      </c>
      <c r="D32" s="370">
        <v>2004</v>
      </c>
      <c r="E32" s="220">
        <v>2</v>
      </c>
      <c r="F32" s="220">
        <v>6</v>
      </c>
      <c r="G32" s="220">
        <v>9</v>
      </c>
      <c r="H32" s="220">
        <v>1</v>
      </c>
      <c r="I32" s="220">
        <v>8</v>
      </c>
      <c r="J32" s="220">
        <v>1</v>
      </c>
      <c r="K32" s="220">
        <v>79</v>
      </c>
      <c r="L32" s="220">
        <v>31</v>
      </c>
      <c r="M32" s="220">
        <v>48</v>
      </c>
      <c r="N32" s="220" t="s">
        <v>188</v>
      </c>
      <c r="O32" s="220" t="s">
        <v>188</v>
      </c>
      <c r="P32" s="220" t="s">
        <v>188</v>
      </c>
      <c r="Q32" s="220">
        <v>33</v>
      </c>
      <c r="R32" s="220">
        <v>13</v>
      </c>
      <c r="S32" s="220">
        <v>20</v>
      </c>
      <c r="T32" s="220">
        <v>46</v>
      </c>
      <c r="U32" s="220">
        <v>18</v>
      </c>
      <c r="V32" s="220">
        <v>28</v>
      </c>
      <c r="W32" s="220">
        <v>60</v>
      </c>
    </row>
    <row r="33" spans="1:23">
      <c r="A33" s="148"/>
      <c r="B33" s="328">
        <v>17</v>
      </c>
      <c r="C33" s="327" t="s">
        <v>770</v>
      </c>
      <c r="D33" s="370">
        <v>2005</v>
      </c>
      <c r="E33" s="220">
        <v>2</v>
      </c>
      <c r="F33" s="220">
        <v>6</v>
      </c>
      <c r="G33" s="220">
        <v>8</v>
      </c>
      <c r="H33" s="220" t="s">
        <v>188</v>
      </c>
      <c r="I33" s="220">
        <v>8</v>
      </c>
      <c r="J33" s="220">
        <v>1</v>
      </c>
      <c r="K33" s="220">
        <v>64</v>
      </c>
      <c r="L33" s="220">
        <v>35</v>
      </c>
      <c r="M33" s="220">
        <v>29</v>
      </c>
      <c r="N33" s="220" t="s">
        <v>188</v>
      </c>
      <c r="O33" s="220" t="s">
        <v>188</v>
      </c>
      <c r="P33" s="220" t="s">
        <v>188</v>
      </c>
      <c r="Q33" s="220">
        <v>33</v>
      </c>
      <c r="R33" s="220">
        <v>20</v>
      </c>
      <c r="S33" s="220">
        <v>13</v>
      </c>
      <c r="T33" s="220">
        <v>31</v>
      </c>
      <c r="U33" s="220">
        <v>15</v>
      </c>
      <c r="V33" s="220">
        <v>16</v>
      </c>
      <c r="W33" s="220">
        <v>53</v>
      </c>
    </row>
    <row r="34" spans="1:23">
      <c r="A34" s="148"/>
      <c r="B34" s="328">
        <v>18</v>
      </c>
      <c r="C34" s="327" t="s">
        <v>770</v>
      </c>
      <c r="D34" s="370">
        <v>2006</v>
      </c>
      <c r="E34" s="220">
        <v>2</v>
      </c>
      <c r="F34" s="220">
        <v>6</v>
      </c>
      <c r="G34" s="220">
        <v>8</v>
      </c>
      <c r="H34" s="220">
        <v>1</v>
      </c>
      <c r="I34" s="220">
        <v>7</v>
      </c>
      <c r="J34" s="220">
        <v>1</v>
      </c>
      <c r="K34" s="220">
        <v>76</v>
      </c>
      <c r="L34" s="220">
        <v>43</v>
      </c>
      <c r="M34" s="220">
        <v>33</v>
      </c>
      <c r="N34" s="220" t="s">
        <v>188</v>
      </c>
      <c r="O34" s="220" t="s">
        <v>188</v>
      </c>
      <c r="P34" s="220" t="s">
        <v>188</v>
      </c>
      <c r="Q34" s="220">
        <v>39</v>
      </c>
      <c r="R34" s="220">
        <v>20</v>
      </c>
      <c r="S34" s="220">
        <v>19</v>
      </c>
      <c r="T34" s="220">
        <v>37</v>
      </c>
      <c r="U34" s="220">
        <v>23</v>
      </c>
      <c r="V34" s="220">
        <v>14</v>
      </c>
      <c r="W34" s="220">
        <v>40</v>
      </c>
    </row>
    <row r="35" spans="1:23">
      <c r="A35" s="148"/>
      <c r="B35" s="328">
        <v>19</v>
      </c>
      <c r="C35" s="327" t="s">
        <v>770</v>
      </c>
      <c r="D35" s="370">
        <v>2007</v>
      </c>
      <c r="E35" s="220">
        <v>2</v>
      </c>
      <c r="F35" s="220">
        <v>6</v>
      </c>
      <c r="G35" s="220">
        <v>8</v>
      </c>
      <c r="H35" s="220">
        <v>2</v>
      </c>
      <c r="I35" s="220">
        <v>6</v>
      </c>
      <c r="J35" s="220">
        <v>1</v>
      </c>
      <c r="K35" s="220">
        <v>69</v>
      </c>
      <c r="L35" s="220">
        <v>34</v>
      </c>
      <c r="M35" s="220">
        <v>35</v>
      </c>
      <c r="N35" s="220" t="s">
        <v>188</v>
      </c>
      <c r="O35" s="220" t="s">
        <v>188</v>
      </c>
      <c r="P35" s="220" t="s">
        <v>188</v>
      </c>
      <c r="Q35" s="220">
        <v>31</v>
      </c>
      <c r="R35" s="220">
        <v>15</v>
      </c>
      <c r="S35" s="220">
        <v>16</v>
      </c>
      <c r="T35" s="220">
        <v>38</v>
      </c>
      <c r="U35" s="220">
        <v>19</v>
      </c>
      <c r="V35" s="220">
        <v>19</v>
      </c>
      <c r="W35" s="220">
        <v>39</v>
      </c>
    </row>
    <row r="36" spans="1:23">
      <c r="A36" s="148"/>
      <c r="B36" s="328">
        <v>20</v>
      </c>
      <c r="C36" s="327" t="s">
        <v>770</v>
      </c>
      <c r="D36" s="370">
        <v>2008</v>
      </c>
      <c r="E36" s="220">
        <v>2</v>
      </c>
      <c r="F36" s="220">
        <v>5</v>
      </c>
      <c r="G36" s="220">
        <v>7</v>
      </c>
      <c r="H36" s="220">
        <v>1</v>
      </c>
      <c r="I36" s="220">
        <v>6</v>
      </c>
      <c r="J36" s="220">
        <v>1</v>
      </c>
      <c r="K36" s="220">
        <v>64</v>
      </c>
      <c r="L36" s="220">
        <v>29</v>
      </c>
      <c r="M36" s="220">
        <v>35</v>
      </c>
      <c r="N36" s="220" t="s">
        <v>188</v>
      </c>
      <c r="O36" s="220" t="s">
        <v>188</v>
      </c>
      <c r="P36" s="220" t="s">
        <v>188</v>
      </c>
      <c r="Q36" s="220">
        <v>33</v>
      </c>
      <c r="R36" s="220">
        <v>13</v>
      </c>
      <c r="S36" s="220">
        <v>20</v>
      </c>
      <c r="T36" s="220">
        <v>31</v>
      </c>
      <c r="U36" s="220">
        <v>16</v>
      </c>
      <c r="V36" s="220">
        <v>15</v>
      </c>
      <c r="W36" s="220">
        <v>37</v>
      </c>
    </row>
    <row r="37" spans="1:23">
      <c r="A37" s="148"/>
      <c r="B37" s="328">
        <v>21</v>
      </c>
      <c r="C37" s="327" t="s">
        <v>770</v>
      </c>
      <c r="D37" s="370">
        <v>2009</v>
      </c>
      <c r="E37" s="220">
        <v>2</v>
      </c>
      <c r="F37" s="220">
        <v>5</v>
      </c>
      <c r="G37" s="220">
        <v>7</v>
      </c>
      <c r="H37" s="220">
        <v>1</v>
      </c>
      <c r="I37" s="220">
        <v>6</v>
      </c>
      <c r="J37" s="220">
        <v>1</v>
      </c>
      <c r="K37" s="220">
        <v>59</v>
      </c>
      <c r="L37" s="220">
        <v>25</v>
      </c>
      <c r="M37" s="220">
        <v>34</v>
      </c>
      <c r="N37" s="220" t="s">
        <v>188</v>
      </c>
      <c r="O37" s="220" t="s">
        <v>188</v>
      </c>
      <c r="P37" s="220" t="s">
        <v>188</v>
      </c>
      <c r="Q37" s="220">
        <v>24</v>
      </c>
      <c r="R37" s="220">
        <v>12</v>
      </c>
      <c r="S37" s="220">
        <v>12</v>
      </c>
      <c r="T37" s="220">
        <v>35</v>
      </c>
      <c r="U37" s="220">
        <v>13</v>
      </c>
      <c r="V37" s="220">
        <v>22</v>
      </c>
      <c r="W37" s="220">
        <v>32</v>
      </c>
    </row>
    <row r="38" spans="1:23">
      <c r="A38" s="148"/>
      <c r="B38" s="328">
        <v>22</v>
      </c>
      <c r="C38" s="327" t="s">
        <v>770</v>
      </c>
      <c r="D38" s="370">
        <v>2010</v>
      </c>
      <c r="E38" s="220">
        <v>2</v>
      </c>
      <c r="F38" s="220">
        <v>5</v>
      </c>
      <c r="G38" s="220">
        <v>7</v>
      </c>
      <c r="H38" s="220">
        <v>2</v>
      </c>
      <c r="I38" s="220">
        <v>5</v>
      </c>
      <c r="J38" s="220">
        <v>1</v>
      </c>
      <c r="K38" s="220">
        <v>45</v>
      </c>
      <c r="L38" s="220">
        <v>24</v>
      </c>
      <c r="M38" s="220">
        <v>21</v>
      </c>
      <c r="N38" s="220" t="s">
        <v>412</v>
      </c>
      <c r="O38" s="220" t="s">
        <v>412</v>
      </c>
      <c r="P38" s="220" t="s">
        <v>412</v>
      </c>
      <c r="Q38" s="220">
        <v>22</v>
      </c>
      <c r="R38" s="220">
        <v>12</v>
      </c>
      <c r="S38" s="220">
        <v>10</v>
      </c>
      <c r="T38" s="220">
        <v>23</v>
      </c>
      <c r="U38" s="220">
        <v>12</v>
      </c>
      <c r="V38" s="220">
        <v>11</v>
      </c>
      <c r="W38" s="220">
        <v>36</v>
      </c>
    </row>
    <row r="39" spans="1:23">
      <c r="A39" s="148"/>
      <c r="B39" s="328">
        <v>23</v>
      </c>
      <c r="C39" s="327" t="s">
        <v>770</v>
      </c>
      <c r="D39" s="370">
        <v>2011</v>
      </c>
      <c r="E39" s="221">
        <v>2</v>
      </c>
      <c r="F39" s="221">
        <v>5</v>
      </c>
      <c r="G39" s="221">
        <v>8</v>
      </c>
      <c r="H39" s="221">
        <v>2</v>
      </c>
      <c r="I39" s="221">
        <v>6</v>
      </c>
      <c r="J39" s="221">
        <v>2</v>
      </c>
      <c r="K39" s="221">
        <v>53</v>
      </c>
      <c r="L39" s="221">
        <v>27</v>
      </c>
      <c r="M39" s="221">
        <v>26</v>
      </c>
      <c r="N39" s="220" t="s">
        <v>188</v>
      </c>
      <c r="O39" s="220" t="s">
        <v>188</v>
      </c>
      <c r="P39" s="220" t="s">
        <v>188</v>
      </c>
      <c r="Q39" s="221">
        <v>30</v>
      </c>
      <c r="R39" s="220">
        <v>14</v>
      </c>
      <c r="S39" s="221">
        <v>16</v>
      </c>
      <c r="T39" s="221">
        <v>23</v>
      </c>
      <c r="U39" s="221">
        <v>13</v>
      </c>
      <c r="V39" s="220">
        <v>10</v>
      </c>
      <c r="W39" s="221">
        <v>21</v>
      </c>
    </row>
    <row r="40" spans="1:23">
      <c r="A40" s="148"/>
      <c r="B40" s="328">
        <v>24</v>
      </c>
      <c r="C40" s="327" t="s">
        <v>1026</v>
      </c>
      <c r="D40" s="370">
        <v>2012</v>
      </c>
      <c r="E40" s="221">
        <v>1</v>
      </c>
      <c r="F40" s="221">
        <v>3</v>
      </c>
      <c r="G40" s="221">
        <v>5</v>
      </c>
      <c r="H40" s="221">
        <v>1</v>
      </c>
      <c r="I40" s="221">
        <v>4</v>
      </c>
      <c r="J40" s="221">
        <v>1</v>
      </c>
      <c r="K40" s="221">
        <v>44</v>
      </c>
      <c r="L40" s="221">
        <v>24</v>
      </c>
      <c r="M40" s="221">
        <v>20</v>
      </c>
      <c r="N40" s="220" t="s">
        <v>188</v>
      </c>
      <c r="O40" s="220" t="s">
        <v>188</v>
      </c>
      <c r="P40" s="220" t="s">
        <v>188</v>
      </c>
      <c r="Q40" s="221">
        <v>15</v>
      </c>
      <c r="R40" s="220">
        <v>11</v>
      </c>
      <c r="S40" s="221">
        <v>4</v>
      </c>
      <c r="T40" s="221">
        <v>29</v>
      </c>
      <c r="U40" s="221">
        <v>13</v>
      </c>
      <c r="V40" s="220">
        <v>16</v>
      </c>
      <c r="W40" s="221">
        <v>26</v>
      </c>
    </row>
    <row r="41" spans="1:23">
      <c r="A41" s="148"/>
      <c r="B41" s="328">
        <v>25</v>
      </c>
      <c r="C41" s="327" t="s">
        <v>1026</v>
      </c>
      <c r="D41" s="370">
        <v>2013</v>
      </c>
      <c r="E41" s="221">
        <v>1</v>
      </c>
      <c r="F41" s="221">
        <v>2</v>
      </c>
      <c r="G41" s="221">
        <v>4</v>
      </c>
      <c r="H41" s="221">
        <v>1</v>
      </c>
      <c r="I41" s="221">
        <v>3</v>
      </c>
      <c r="J41" s="221">
        <v>1</v>
      </c>
      <c r="K41" s="221">
        <v>30</v>
      </c>
      <c r="L41" s="221">
        <v>20</v>
      </c>
      <c r="M41" s="221">
        <v>10</v>
      </c>
      <c r="N41" s="220" t="s">
        <v>188</v>
      </c>
      <c r="O41" s="220" t="s">
        <v>188</v>
      </c>
      <c r="P41" s="220" t="s">
        <v>188</v>
      </c>
      <c r="Q41" s="221">
        <v>10</v>
      </c>
      <c r="R41" s="220">
        <v>4</v>
      </c>
      <c r="S41" s="221">
        <v>6</v>
      </c>
      <c r="T41" s="221">
        <v>20</v>
      </c>
      <c r="U41" s="221">
        <v>16</v>
      </c>
      <c r="V41" s="220">
        <v>4</v>
      </c>
      <c r="W41" s="221">
        <v>32</v>
      </c>
    </row>
    <row r="42" spans="1:23">
      <c r="A42" s="148"/>
      <c r="B42" s="328">
        <v>26</v>
      </c>
      <c r="C42" s="327" t="s">
        <v>1026</v>
      </c>
      <c r="D42" s="370">
        <v>2014</v>
      </c>
      <c r="E42" s="221">
        <v>1</v>
      </c>
      <c r="F42" s="221">
        <v>2</v>
      </c>
      <c r="G42" s="221">
        <v>5</v>
      </c>
      <c r="H42" s="221">
        <v>1</v>
      </c>
      <c r="I42" s="221">
        <v>4</v>
      </c>
      <c r="J42" s="221">
        <v>1</v>
      </c>
      <c r="K42" s="221">
        <v>30</v>
      </c>
      <c r="L42" s="221">
        <v>14</v>
      </c>
      <c r="M42" s="221">
        <v>16</v>
      </c>
      <c r="N42" s="220" t="s">
        <v>188</v>
      </c>
      <c r="O42" s="220" t="s">
        <v>188</v>
      </c>
      <c r="P42" s="220" t="s">
        <v>188</v>
      </c>
      <c r="Q42" s="221">
        <v>16</v>
      </c>
      <c r="R42" s="220">
        <v>7</v>
      </c>
      <c r="S42" s="221">
        <v>9</v>
      </c>
      <c r="T42" s="221">
        <v>14</v>
      </c>
      <c r="U42" s="221">
        <v>7</v>
      </c>
      <c r="V42" s="220">
        <v>7</v>
      </c>
      <c r="W42" s="221">
        <v>23</v>
      </c>
    </row>
    <row r="43" spans="1:23">
      <c r="A43" s="148"/>
      <c r="B43" s="328">
        <v>27</v>
      </c>
      <c r="C43" s="327" t="s">
        <v>1026</v>
      </c>
      <c r="D43" s="370">
        <v>2015</v>
      </c>
      <c r="E43" s="221">
        <v>1</v>
      </c>
      <c r="F43" s="221">
        <v>3</v>
      </c>
      <c r="G43" s="221">
        <v>5</v>
      </c>
      <c r="H43" s="221">
        <v>1</v>
      </c>
      <c r="I43" s="221">
        <v>4</v>
      </c>
      <c r="J43" s="221">
        <v>1</v>
      </c>
      <c r="K43" s="221">
        <v>47</v>
      </c>
      <c r="L43" s="221">
        <v>17</v>
      </c>
      <c r="M43" s="221">
        <v>30</v>
      </c>
      <c r="N43" s="220">
        <v>15</v>
      </c>
      <c r="O43" s="220">
        <v>8</v>
      </c>
      <c r="P43" s="220">
        <v>7</v>
      </c>
      <c r="Q43" s="221">
        <v>16</v>
      </c>
      <c r="R43" s="220">
        <v>2</v>
      </c>
      <c r="S43" s="221">
        <v>14</v>
      </c>
      <c r="T43" s="221">
        <v>16</v>
      </c>
      <c r="U43" s="221">
        <v>7</v>
      </c>
      <c r="V43" s="220">
        <v>9</v>
      </c>
      <c r="W43" s="221">
        <v>14</v>
      </c>
    </row>
    <row r="44" spans="1:23">
      <c r="A44" s="148"/>
      <c r="B44" s="328">
        <v>28</v>
      </c>
      <c r="C44" s="327" t="s">
        <v>1026</v>
      </c>
      <c r="D44" s="370">
        <v>2016</v>
      </c>
      <c r="E44" s="221">
        <v>1</v>
      </c>
      <c r="F44" s="221">
        <v>3</v>
      </c>
      <c r="G44" s="221">
        <v>6</v>
      </c>
      <c r="H44" s="221">
        <v>1</v>
      </c>
      <c r="I44" s="221">
        <v>5</v>
      </c>
      <c r="J44" s="221">
        <v>1</v>
      </c>
      <c r="K44" s="221">
        <v>42</v>
      </c>
      <c r="L44" s="221">
        <v>16</v>
      </c>
      <c r="M44" s="221">
        <v>26</v>
      </c>
      <c r="N44" s="220">
        <v>10</v>
      </c>
      <c r="O44" s="220">
        <v>4</v>
      </c>
      <c r="P44" s="220">
        <v>6</v>
      </c>
      <c r="Q44" s="221">
        <v>15</v>
      </c>
      <c r="R44" s="220">
        <v>9</v>
      </c>
      <c r="S44" s="221">
        <v>6</v>
      </c>
      <c r="T44" s="221">
        <v>17</v>
      </c>
      <c r="U44" s="221">
        <v>3</v>
      </c>
      <c r="V44" s="220">
        <v>14</v>
      </c>
      <c r="W44" s="221">
        <v>17</v>
      </c>
    </row>
    <row r="45" spans="1:23">
      <c r="A45" s="148"/>
      <c r="B45" s="328">
        <v>29</v>
      </c>
      <c r="C45" s="327" t="s">
        <v>1026</v>
      </c>
      <c r="D45" s="370">
        <v>2017</v>
      </c>
      <c r="E45" s="221">
        <v>1</v>
      </c>
      <c r="F45" s="221">
        <v>3</v>
      </c>
      <c r="G45" s="221">
        <v>6</v>
      </c>
      <c r="H45" s="221">
        <v>1</v>
      </c>
      <c r="I45" s="221">
        <v>5</v>
      </c>
      <c r="J45" s="221">
        <v>1</v>
      </c>
      <c r="K45" s="221">
        <v>43</v>
      </c>
      <c r="L45" s="221">
        <v>28</v>
      </c>
      <c r="M45" s="221">
        <v>15</v>
      </c>
      <c r="N45" s="220">
        <v>15</v>
      </c>
      <c r="O45" s="220">
        <v>12</v>
      </c>
      <c r="P45" s="220">
        <v>3</v>
      </c>
      <c r="Q45" s="221">
        <v>11</v>
      </c>
      <c r="R45" s="220">
        <v>6</v>
      </c>
      <c r="S45" s="221">
        <v>5</v>
      </c>
      <c r="T45" s="221">
        <v>17</v>
      </c>
      <c r="U45" s="221">
        <v>10</v>
      </c>
      <c r="V45" s="220">
        <v>7</v>
      </c>
      <c r="W45" s="221">
        <v>17</v>
      </c>
    </row>
    <row r="46" spans="1:23">
      <c r="A46" s="148"/>
      <c r="B46" s="328">
        <v>30</v>
      </c>
      <c r="C46" s="327" t="s">
        <v>1026</v>
      </c>
      <c r="D46" s="370">
        <v>2018</v>
      </c>
      <c r="E46" s="220" t="s">
        <v>188</v>
      </c>
      <c r="F46" s="220" t="s">
        <v>188</v>
      </c>
      <c r="G46" s="220" t="s">
        <v>188</v>
      </c>
      <c r="H46" s="220" t="s">
        <v>188</v>
      </c>
      <c r="I46" s="220" t="s">
        <v>188</v>
      </c>
      <c r="J46" s="220" t="s">
        <v>188</v>
      </c>
      <c r="K46" s="220" t="s">
        <v>188</v>
      </c>
      <c r="L46" s="220" t="s">
        <v>188</v>
      </c>
      <c r="M46" s="220" t="s">
        <v>188</v>
      </c>
      <c r="N46" s="220" t="s">
        <v>188</v>
      </c>
      <c r="O46" s="220" t="s">
        <v>188</v>
      </c>
      <c r="P46" s="220" t="s">
        <v>188</v>
      </c>
      <c r="Q46" s="220" t="s">
        <v>188</v>
      </c>
      <c r="R46" s="220" t="s">
        <v>188</v>
      </c>
      <c r="S46" s="220" t="s">
        <v>188</v>
      </c>
      <c r="T46" s="220" t="s">
        <v>188</v>
      </c>
      <c r="U46" s="220" t="s">
        <v>188</v>
      </c>
      <c r="V46" s="220" t="s">
        <v>188</v>
      </c>
      <c r="W46" s="221">
        <v>17</v>
      </c>
    </row>
    <row r="47" spans="1:23">
      <c r="A47" s="148" t="s">
        <v>86</v>
      </c>
      <c r="B47" s="328">
        <v>1</v>
      </c>
      <c r="C47" s="327" t="s">
        <v>1026</v>
      </c>
      <c r="D47" s="370">
        <v>2019</v>
      </c>
      <c r="E47" s="220" t="s">
        <v>188</v>
      </c>
      <c r="F47" s="220" t="s">
        <v>188</v>
      </c>
      <c r="G47" s="220" t="s">
        <v>188</v>
      </c>
      <c r="H47" s="220" t="s">
        <v>188</v>
      </c>
      <c r="I47" s="220" t="s">
        <v>188</v>
      </c>
      <c r="J47" s="220" t="s">
        <v>188</v>
      </c>
      <c r="K47" s="220" t="s">
        <v>188</v>
      </c>
      <c r="L47" s="220" t="s">
        <v>188</v>
      </c>
      <c r="M47" s="220" t="s">
        <v>188</v>
      </c>
      <c r="N47" s="220" t="s">
        <v>188</v>
      </c>
      <c r="O47" s="220" t="s">
        <v>188</v>
      </c>
      <c r="P47" s="220" t="s">
        <v>188</v>
      </c>
      <c r="Q47" s="220" t="s">
        <v>188</v>
      </c>
      <c r="R47" s="220" t="s">
        <v>188</v>
      </c>
      <c r="S47" s="220" t="s">
        <v>188</v>
      </c>
      <c r="T47" s="220" t="s">
        <v>188</v>
      </c>
      <c r="U47" s="220" t="s">
        <v>188</v>
      </c>
      <c r="V47" s="220" t="s">
        <v>188</v>
      </c>
      <c r="W47" s="220" t="s">
        <v>188</v>
      </c>
    </row>
    <row r="48" spans="1:23">
      <c r="A48" s="148"/>
      <c r="B48" s="328">
        <v>2</v>
      </c>
      <c r="C48" s="327" t="s">
        <v>1026</v>
      </c>
      <c r="D48" s="370">
        <v>2020</v>
      </c>
      <c r="E48" s="220" t="s">
        <v>188</v>
      </c>
      <c r="F48" s="220" t="s">
        <v>188</v>
      </c>
      <c r="G48" s="220" t="s">
        <v>188</v>
      </c>
      <c r="H48" s="220" t="s">
        <v>188</v>
      </c>
      <c r="I48" s="220" t="s">
        <v>188</v>
      </c>
      <c r="J48" s="220" t="s">
        <v>188</v>
      </c>
      <c r="K48" s="220" t="s">
        <v>188</v>
      </c>
      <c r="L48" s="220" t="s">
        <v>188</v>
      </c>
      <c r="M48" s="220" t="s">
        <v>188</v>
      </c>
      <c r="N48" s="220" t="s">
        <v>188</v>
      </c>
      <c r="O48" s="220" t="s">
        <v>188</v>
      </c>
      <c r="P48" s="220" t="s">
        <v>188</v>
      </c>
      <c r="Q48" s="220" t="s">
        <v>188</v>
      </c>
      <c r="R48" s="220" t="s">
        <v>188</v>
      </c>
      <c r="S48" s="220" t="s">
        <v>188</v>
      </c>
      <c r="T48" s="220" t="s">
        <v>188</v>
      </c>
      <c r="U48" s="220" t="s">
        <v>188</v>
      </c>
      <c r="V48" s="220" t="s">
        <v>188</v>
      </c>
      <c r="W48" s="220" t="s">
        <v>188</v>
      </c>
    </row>
    <row r="49" spans="1:23">
      <c r="A49" s="148"/>
      <c r="B49" s="328">
        <v>3</v>
      </c>
      <c r="C49" s="327" t="s">
        <v>1026</v>
      </c>
      <c r="D49" s="370">
        <v>2021</v>
      </c>
      <c r="E49" s="220" t="s">
        <v>188</v>
      </c>
      <c r="F49" s="220" t="s">
        <v>188</v>
      </c>
      <c r="G49" s="220" t="s">
        <v>188</v>
      </c>
      <c r="H49" s="220" t="s">
        <v>188</v>
      </c>
      <c r="I49" s="220" t="s">
        <v>188</v>
      </c>
      <c r="J49" s="220" t="s">
        <v>188</v>
      </c>
      <c r="K49" s="220" t="s">
        <v>188</v>
      </c>
      <c r="L49" s="220" t="s">
        <v>188</v>
      </c>
      <c r="M49" s="220" t="s">
        <v>188</v>
      </c>
      <c r="N49" s="220" t="s">
        <v>188</v>
      </c>
      <c r="O49" s="220" t="s">
        <v>188</v>
      </c>
      <c r="P49" s="220" t="s">
        <v>188</v>
      </c>
      <c r="Q49" s="220" t="s">
        <v>188</v>
      </c>
      <c r="R49" s="220" t="s">
        <v>188</v>
      </c>
      <c r="S49" s="220" t="s">
        <v>188</v>
      </c>
      <c r="T49" s="220" t="s">
        <v>188</v>
      </c>
      <c r="U49" s="220" t="s">
        <v>188</v>
      </c>
      <c r="V49" s="220" t="s">
        <v>188</v>
      </c>
      <c r="W49" s="220" t="s">
        <v>188</v>
      </c>
    </row>
    <row r="50" spans="1:23">
      <c r="A50" s="148"/>
      <c r="B50" s="328">
        <v>4</v>
      </c>
      <c r="C50" s="327" t="s">
        <v>1026</v>
      </c>
      <c r="D50" s="370">
        <v>2022</v>
      </c>
      <c r="E50" s="220" t="s">
        <v>188</v>
      </c>
      <c r="F50" s="220" t="s">
        <v>188</v>
      </c>
      <c r="G50" s="220" t="s">
        <v>188</v>
      </c>
      <c r="H50" s="220" t="s">
        <v>188</v>
      </c>
      <c r="I50" s="220" t="s">
        <v>188</v>
      </c>
      <c r="J50" s="220" t="s">
        <v>188</v>
      </c>
      <c r="K50" s="220" t="s">
        <v>188</v>
      </c>
      <c r="L50" s="220" t="s">
        <v>188</v>
      </c>
      <c r="M50" s="220" t="s">
        <v>188</v>
      </c>
      <c r="N50" s="220" t="s">
        <v>188</v>
      </c>
      <c r="O50" s="220" t="s">
        <v>188</v>
      </c>
      <c r="P50" s="220" t="s">
        <v>188</v>
      </c>
      <c r="Q50" s="220" t="s">
        <v>188</v>
      </c>
      <c r="R50" s="220" t="s">
        <v>188</v>
      </c>
      <c r="S50" s="220" t="s">
        <v>188</v>
      </c>
      <c r="T50" s="220" t="s">
        <v>188</v>
      </c>
      <c r="U50" s="220" t="s">
        <v>188</v>
      </c>
      <c r="V50" s="220" t="s">
        <v>188</v>
      </c>
      <c r="W50" s="220" t="s">
        <v>188</v>
      </c>
    </row>
    <row r="51" spans="1:23">
      <c r="A51" s="148"/>
      <c r="B51" s="328">
        <v>5</v>
      </c>
      <c r="C51" s="330" t="s">
        <v>770</v>
      </c>
      <c r="D51" s="370">
        <v>2023</v>
      </c>
      <c r="E51" s="220" t="s">
        <v>412</v>
      </c>
      <c r="F51" s="220" t="s">
        <v>412</v>
      </c>
      <c r="G51" s="220" t="s">
        <v>412</v>
      </c>
      <c r="H51" s="220" t="s">
        <v>412</v>
      </c>
      <c r="I51" s="220" t="s">
        <v>412</v>
      </c>
      <c r="J51" s="220" t="s">
        <v>412</v>
      </c>
      <c r="K51" s="220" t="s">
        <v>412</v>
      </c>
      <c r="L51" s="220" t="s">
        <v>412</v>
      </c>
      <c r="M51" s="220" t="s">
        <v>412</v>
      </c>
      <c r="N51" s="220" t="s">
        <v>412</v>
      </c>
      <c r="O51" s="220" t="s">
        <v>412</v>
      </c>
      <c r="P51" s="220" t="s">
        <v>412</v>
      </c>
      <c r="Q51" s="220" t="s">
        <v>412</v>
      </c>
      <c r="R51" s="220" t="s">
        <v>412</v>
      </c>
      <c r="S51" s="220" t="s">
        <v>412</v>
      </c>
      <c r="T51" s="220" t="s">
        <v>412</v>
      </c>
      <c r="U51" s="220" t="s">
        <v>412</v>
      </c>
      <c r="V51" s="220" t="s">
        <v>412</v>
      </c>
      <c r="W51" s="220" t="s">
        <v>412</v>
      </c>
    </row>
    <row r="52" spans="1:23">
      <c r="A52" s="148"/>
      <c r="B52" s="328"/>
      <c r="C52" s="330"/>
      <c r="D52" s="371"/>
      <c r="E52" s="220"/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</row>
    <row r="53" spans="1:23">
      <c r="A53" s="261" t="s">
        <v>351</v>
      </c>
      <c r="B53" s="329"/>
      <c r="C53" s="323"/>
      <c r="D53" s="347"/>
      <c r="E53" s="223"/>
      <c r="F53" s="223"/>
      <c r="G53" s="223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</row>
    <row r="54" spans="1:23">
      <c r="A54" s="364" t="s">
        <v>411</v>
      </c>
      <c r="B54" s="328">
        <v>55</v>
      </c>
      <c r="C54" s="327" t="s">
        <v>770</v>
      </c>
      <c r="D54" s="370">
        <v>1980</v>
      </c>
      <c r="E54" s="221">
        <v>124</v>
      </c>
      <c r="F54" s="221">
        <v>421</v>
      </c>
      <c r="G54" s="221">
        <v>560</v>
      </c>
      <c r="H54" s="221">
        <v>17</v>
      </c>
      <c r="I54" s="221">
        <v>543</v>
      </c>
      <c r="J54" s="221">
        <v>38</v>
      </c>
      <c r="K54" s="221">
        <v>13132</v>
      </c>
      <c r="L54" s="221">
        <v>6640</v>
      </c>
      <c r="M54" s="221">
        <v>6492</v>
      </c>
      <c r="N54" s="220">
        <v>477</v>
      </c>
      <c r="O54" s="221">
        <v>243</v>
      </c>
      <c r="P54" s="221">
        <v>234</v>
      </c>
      <c r="Q54" s="220">
        <v>5381</v>
      </c>
      <c r="R54" s="221">
        <v>2710</v>
      </c>
      <c r="S54" s="221">
        <v>2671</v>
      </c>
      <c r="T54" s="220">
        <v>7274</v>
      </c>
      <c r="U54" s="221">
        <v>3687</v>
      </c>
      <c r="V54" s="221">
        <v>3587</v>
      </c>
      <c r="W54" s="221">
        <v>7517</v>
      </c>
    </row>
    <row r="55" spans="1:23">
      <c r="A55" s="295"/>
      <c r="B55" s="328">
        <v>56</v>
      </c>
      <c r="C55" s="327" t="s">
        <v>770</v>
      </c>
      <c r="D55" s="370">
        <v>1981</v>
      </c>
      <c r="E55" s="221">
        <v>125</v>
      </c>
      <c r="F55" s="221">
        <v>413</v>
      </c>
      <c r="G55" s="221">
        <v>563</v>
      </c>
      <c r="H55" s="221">
        <v>19</v>
      </c>
      <c r="I55" s="221">
        <v>544</v>
      </c>
      <c r="J55" s="221">
        <v>39</v>
      </c>
      <c r="K55" s="221">
        <v>12423</v>
      </c>
      <c r="L55" s="221">
        <v>6392</v>
      </c>
      <c r="M55" s="221">
        <v>6031</v>
      </c>
      <c r="N55" s="220">
        <v>427</v>
      </c>
      <c r="O55" s="221">
        <v>207</v>
      </c>
      <c r="P55" s="221">
        <v>220</v>
      </c>
      <c r="Q55" s="220">
        <v>5113</v>
      </c>
      <c r="R55" s="221">
        <v>2661</v>
      </c>
      <c r="S55" s="221">
        <v>2452</v>
      </c>
      <c r="T55" s="220">
        <v>6883</v>
      </c>
      <c r="U55" s="221">
        <v>3524</v>
      </c>
      <c r="V55" s="221">
        <v>3359</v>
      </c>
      <c r="W55" s="221">
        <v>7327</v>
      </c>
    </row>
    <row r="56" spans="1:23">
      <c r="A56" s="295"/>
      <c r="B56" s="328">
        <v>57</v>
      </c>
      <c r="C56" s="327" t="s">
        <v>770</v>
      </c>
      <c r="D56" s="370">
        <v>1982</v>
      </c>
      <c r="E56" s="221">
        <v>125</v>
      </c>
      <c r="F56" s="221">
        <v>410</v>
      </c>
      <c r="G56" s="221">
        <v>559</v>
      </c>
      <c r="H56" s="221">
        <v>26</v>
      </c>
      <c r="I56" s="221">
        <v>533</v>
      </c>
      <c r="J56" s="221">
        <v>36</v>
      </c>
      <c r="K56" s="221">
        <v>11781</v>
      </c>
      <c r="L56" s="221">
        <v>6132</v>
      </c>
      <c r="M56" s="221">
        <v>5649</v>
      </c>
      <c r="N56" s="220">
        <v>438</v>
      </c>
      <c r="O56" s="221">
        <v>223</v>
      </c>
      <c r="P56" s="221">
        <v>215</v>
      </c>
      <c r="Q56" s="220">
        <v>4753</v>
      </c>
      <c r="R56" s="221">
        <v>2459</v>
      </c>
      <c r="S56" s="221">
        <v>2294</v>
      </c>
      <c r="T56" s="220">
        <v>6590</v>
      </c>
      <c r="U56" s="221">
        <v>3450</v>
      </c>
      <c r="V56" s="221">
        <v>3140</v>
      </c>
      <c r="W56" s="221">
        <v>6872</v>
      </c>
    </row>
    <row r="57" spans="1:23">
      <c r="A57" s="295"/>
      <c r="B57" s="328">
        <v>58</v>
      </c>
      <c r="C57" s="327" t="s">
        <v>770</v>
      </c>
      <c r="D57" s="370">
        <v>1983</v>
      </c>
      <c r="E57" s="221">
        <v>124</v>
      </c>
      <c r="F57" s="221">
        <v>399</v>
      </c>
      <c r="G57" s="221">
        <v>555</v>
      </c>
      <c r="H57" s="221">
        <v>31</v>
      </c>
      <c r="I57" s="221">
        <v>524</v>
      </c>
      <c r="J57" s="221">
        <v>37</v>
      </c>
      <c r="K57" s="221">
        <v>11493</v>
      </c>
      <c r="L57" s="221">
        <v>6009</v>
      </c>
      <c r="M57" s="221">
        <v>5484</v>
      </c>
      <c r="N57" s="220">
        <v>411</v>
      </c>
      <c r="O57" s="221">
        <v>223</v>
      </c>
      <c r="P57" s="221">
        <v>188</v>
      </c>
      <c r="Q57" s="220">
        <v>4890</v>
      </c>
      <c r="R57" s="221">
        <v>2542</v>
      </c>
      <c r="S57" s="221">
        <v>2348</v>
      </c>
      <c r="T57" s="220">
        <v>6192</v>
      </c>
      <c r="U57" s="221">
        <v>3244</v>
      </c>
      <c r="V57" s="221">
        <v>2948</v>
      </c>
      <c r="W57" s="221">
        <v>6622</v>
      </c>
    </row>
    <row r="58" spans="1:23">
      <c r="A58" s="295"/>
      <c r="B58" s="328">
        <v>59</v>
      </c>
      <c r="C58" s="327" t="s">
        <v>770</v>
      </c>
      <c r="D58" s="370">
        <v>1984</v>
      </c>
      <c r="E58" s="221">
        <v>125</v>
      </c>
      <c r="F58" s="221">
        <v>397</v>
      </c>
      <c r="G58" s="221">
        <v>562</v>
      </c>
      <c r="H58" s="221">
        <v>26</v>
      </c>
      <c r="I58" s="221">
        <v>536</v>
      </c>
      <c r="J58" s="221">
        <v>37</v>
      </c>
      <c r="K58" s="221">
        <v>11346</v>
      </c>
      <c r="L58" s="221">
        <v>5864</v>
      </c>
      <c r="M58" s="221">
        <v>5482</v>
      </c>
      <c r="N58" s="220">
        <v>433</v>
      </c>
      <c r="O58" s="221">
        <v>205</v>
      </c>
      <c r="P58" s="221">
        <v>228</v>
      </c>
      <c r="Q58" s="220">
        <v>4772</v>
      </c>
      <c r="R58" s="221">
        <v>2442</v>
      </c>
      <c r="S58" s="221">
        <v>2330</v>
      </c>
      <c r="T58" s="220">
        <v>6141</v>
      </c>
      <c r="U58" s="221">
        <v>3217</v>
      </c>
      <c r="V58" s="221">
        <v>2924</v>
      </c>
      <c r="W58" s="221">
        <v>6214</v>
      </c>
    </row>
    <row r="59" spans="1:23">
      <c r="A59" s="295"/>
      <c r="B59" s="328">
        <v>60</v>
      </c>
      <c r="C59" s="327" t="s">
        <v>770</v>
      </c>
      <c r="D59" s="370">
        <v>1985</v>
      </c>
      <c r="E59" s="221">
        <v>125</v>
      </c>
      <c r="F59" s="221">
        <v>394</v>
      </c>
      <c r="G59" s="221">
        <v>572</v>
      </c>
      <c r="H59" s="221">
        <v>25</v>
      </c>
      <c r="I59" s="221">
        <v>547</v>
      </c>
      <c r="J59" s="221">
        <v>35</v>
      </c>
      <c r="K59" s="221">
        <v>10832</v>
      </c>
      <c r="L59" s="221">
        <v>5512</v>
      </c>
      <c r="M59" s="221">
        <v>5320</v>
      </c>
      <c r="N59" s="220">
        <v>432</v>
      </c>
      <c r="O59" s="221">
        <v>232</v>
      </c>
      <c r="P59" s="221">
        <v>200</v>
      </c>
      <c r="Q59" s="220">
        <v>4489</v>
      </c>
      <c r="R59" s="221">
        <v>2229</v>
      </c>
      <c r="S59" s="221">
        <v>2260</v>
      </c>
      <c r="T59" s="220">
        <v>5911</v>
      </c>
      <c r="U59" s="221">
        <v>3051</v>
      </c>
      <c r="V59" s="221">
        <v>2860</v>
      </c>
      <c r="W59" s="221">
        <v>6169</v>
      </c>
    </row>
    <row r="60" spans="1:23">
      <c r="A60" s="295"/>
      <c r="B60" s="328">
        <v>61</v>
      </c>
      <c r="C60" s="327" t="s">
        <v>770</v>
      </c>
      <c r="D60" s="370">
        <v>1986</v>
      </c>
      <c r="E60" s="221">
        <v>126</v>
      </c>
      <c r="F60" s="221">
        <v>389</v>
      </c>
      <c r="G60" s="221">
        <v>567</v>
      </c>
      <c r="H60" s="221">
        <v>25</v>
      </c>
      <c r="I60" s="221">
        <v>542</v>
      </c>
      <c r="J60" s="221">
        <v>38</v>
      </c>
      <c r="K60" s="221">
        <v>10353</v>
      </c>
      <c r="L60" s="221">
        <v>5231</v>
      </c>
      <c r="M60" s="221">
        <v>5122</v>
      </c>
      <c r="N60" s="220">
        <v>413</v>
      </c>
      <c r="O60" s="221">
        <v>211</v>
      </c>
      <c r="P60" s="221">
        <v>202</v>
      </c>
      <c r="Q60" s="220">
        <v>4441</v>
      </c>
      <c r="R60" s="221">
        <v>2262</v>
      </c>
      <c r="S60" s="221">
        <v>2179</v>
      </c>
      <c r="T60" s="220">
        <v>5499</v>
      </c>
      <c r="U60" s="221">
        <v>2758</v>
      </c>
      <c r="V60" s="221">
        <v>2741</v>
      </c>
      <c r="W60" s="221">
        <v>5907</v>
      </c>
    </row>
    <row r="61" spans="1:23">
      <c r="A61" s="295"/>
      <c r="B61" s="328">
        <v>62</v>
      </c>
      <c r="C61" s="327" t="s">
        <v>770</v>
      </c>
      <c r="D61" s="370">
        <v>1987</v>
      </c>
      <c r="E61" s="221">
        <v>127</v>
      </c>
      <c r="F61" s="221">
        <v>392</v>
      </c>
      <c r="G61" s="221">
        <v>577</v>
      </c>
      <c r="H61" s="221">
        <v>25</v>
      </c>
      <c r="I61" s="221">
        <v>552</v>
      </c>
      <c r="J61" s="221">
        <v>33</v>
      </c>
      <c r="K61" s="221">
        <v>10252</v>
      </c>
      <c r="L61" s="221">
        <v>5226</v>
      </c>
      <c r="M61" s="221">
        <v>5026</v>
      </c>
      <c r="N61" s="220">
        <v>409</v>
      </c>
      <c r="O61" s="221">
        <v>199</v>
      </c>
      <c r="P61" s="221">
        <v>210</v>
      </c>
      <c r="Q61" s="220">
        <v>4490</v>
      </c>
      <c r="R61" s="221">
        <v>2302</v>
      </c>
      <c r="S61" s="221">
        <v>2188</v>
      </c>
      <c r="T61" s="220">
        <v>5353</v>
      </c>
      <c r="U61" s="221">
        <v>2725</v>
      </c>
      <c r="V61" s="221">
        <v>2628</v>
      </c>
      <c r="W61" s="221">
        <v>5487</v>
      </c>
    </row>
    <row r="62" spans="1:23">
      <c r="A62" s="295"/>
      <c r="B62" s="328">
        <v>63</v>
      </c>
      <c r="C62" s="327" t="s">
        <v>770</v>
      </c>
      <c r="D62" s="370">
        <v>1988</v>
      </c>
      <c r="E62" s="221">
        <v>129</v>
      </c>
      <c r="F62" s="221">
        <v>400</v>
      </c>
      <c r="G62" s="221">
        <v>575</v>
      </c>
      <c r="H62" s="221">
        <v>27</v>
      </c>
      <c r="I62" s="221">
        <v>548</v>
      </c>
      <c r="J62" s="221">
        <v>33</v>
      </c>
      <c r="K62" s="221">
        <v>10174</v>
      </c>
      <c r="L62" s="221">
        <v>5215</v>
      </c>
      <c r="M62" s="221">
        <v>4959</v>
      </c>
      <c r="N62" s="220">
        <v>417</v>
      </c>
      <c r="O62" s="221">
        <v>218</v>
      </c>
      <c r="P62" s="221">
        <v>199</v>
      </c>
      <c r="Q62" s="220">
        <v>4554</v>
      </c>
      <c r="R62" s="221">
        <v>2293</v>
      </c>
      <c r="S62" s="221">
        <v>2261</v>
      </c>
      <c r="T62" s="220">
        <v>5203</v>
      </c>
      <c r="U62" s="221">
        <v>2704</v>
      </c>
      <c r="V62" s="221">
        <v>2499</v>
      </c>
      <c r="W62" s="221">
        <v>5369</v>
      </c>
    </row>
    <row r="63" spans="1:23">
      <c r="A63" s="378" t="s">
        <v>87</v>
      </c>
      <c r="B63" s="328">
        <v>1</v>
      </c>
      <c r="C63" s="327" t="s">
        <v>770</v>
      </c>
      <c r="D63" s="370">
        <v>1989</v>
      </c>
      <c r="E63" s="221">
        <v>130</v>
      </c>
      <c r="F63" s="221">
        <v>400</v>
      </c>
      <c r="G63" s="221">
        <v>581</v>
      </c>
      <c r="H63" s="221">
        <v>28</v>
      </c>
      <c r="I63" s="221">
        <v>553</v>
      </c>
      <c r="J63" s="221">
        <v>28</v>
      </c>
      <c r="K63" s="221">
        <v>9971</v>
      </c>
      <c r="L63" s="221">
        <v>5053</v>
      </c>
      <c r="M63" s="221">
        <v>4918</v>
      </c>
      <c r="N63" s="220">
        <v>462</v>
      </c>
      <c r="O63" s="221">
        <v>242</v>
      </c>
      <c r="P63" s="221">
        <v>220</v>
      </c>
      <c r="Q63" s="220">
        <v>4227</v>
      </c>
      <c r="R63" s="221">
        <v>2151</v>
      </c>
      <c r="S63" s="221">
        <v>2076</v>
      </c>
      <c r="T63" s="220">
        <v>5282</v>
      </c>
      <c r="U63" s="221">
        <v>2660</v>
      </c>
      <c r="V63" s="221">
        <v>2622</v>
      </c>
      <c r="W63" s="221">
        <v>5212</v>
      </c>
    </row>
    <row r="64" spans="1:23">
      <c r="A64" s="148"/>
      <c r="B64" s="328">
        <v>2</v>
      </c>
      <c r="C64" s="327" t="s">
        <v>770</v>
      </c>
      <c r="D64" s="370">
        <v>1990</v>
      </c>
      <c r="E64" s="221">
        <v>130</v>
      </c>
      <c r="F64" s="221">
        <v>395</v>
      </c>
      <c r="G64" s="221">
        <v>573</v>
      </c>
      <c r="H64" s="221">
        <v>25</v>
      </c>
      <c r="I64" s="221">
        <v>548</v>
      </c>
      <c r="J64" s="221">
        <v>30</v>
      </c>
      <c r="K64" s="221">
        <v>9486</v>
      </c>
      <c r="L64" s="221">
        <v>4831</v>
      </c>
      <c r="M64" s="221">
        <v>4655</v>
      </c>
      <c r="N64" s="220">
        <v>420</v>
      </c>
      <c r="O64" s="221">
        <v>215</v>
      </c>
      <c r="P64" s="221">
        <v>205</v>
      </c>
      <c r="Q64" s="220">
        <v>4248</v>
      </c>
      <c r="R64" s="221">
        <v>2161</v>
      </c>
      <c r="S64" s="221">
        <v>2087</v>
      </c>
      <c r="T64" s="220">
        <v>4818</v>
      </c>
      <c r="U64" s="221">
        <v>2455</v>
      </c>
      <c r="V64" s="221">
        <v>2363</v>
      </c>
      <c r="W64" s="221">
        <v>5275</v>
      </c>
    </row>
    <row r="65" spans="1:23">
      <c r="A65" s="148"/>
      <c r="B65" s="328">
        <v>3</v>
      </c>
      <c r="C65" s="327" t="s">
        <v>770</v>
      </c>
      <c r="D65" s="370">
        <v>1991</v>
      </c>
      <c r="E65" s="221">
        <v>130</v>
      </c>
      <c r="F65" s="221">
        <v>388</v>
      </c>
      <c r="G65" s="221">
        <v>572</v>
      </c>
      <c r="H65" s="221">
        <v>29</v>
      </c>
      <c r="I65" s="221">
        <v>543</v>
      </c>
      <c r="J65" s="221">
        <v>32</v>
      </c>
      <c r="K65" s="221">
        <v>9175</v>
      </c>
      <c r="L65" s="221">
        <v>4602</v>
      </c>
      <c r="M65" s="221">
        <v>4573</v>
      </c>
      <c r="N65" s="220">
        <v>442</v>
      </c>
      <c r="O65" s="221">
        <v>226</v>
      </c>
      <c r="P65" s="221">
        <v>216</v>
      </c>
      <c r="Q65" s="220">
        <v>3966</v>
      </c>
      <c r="R65" s="221">
        <v>1975</v>
      </c>
      <c r="S65" s="221">
        <v>1991</v>
      </c>
      <c r="T65" s="220">
        <v>4767</v>
      </c>
      <c r="U65" s="221">
        <v>2401</v>
      </c>
      <c r="V65" s="221">
        <v>2366</v>
      </c>
      <c r="W65" s="221">
        <v>4798</v>
      </c>
    </row>
    <row r="66" spans="1:23">
      <c r="A66" s="148"/>
      <c r="B66" s="328">
        <v>4</v>
      </c>
      <c r="C66" s="327" t="s">
        <v>770</v>
      </c>
      <c r="D66" s="370">
        <v>1992</v>
      </c>
      <c r="E66" s="221">
        <v>129</v>
      </c>
      <c r="F66" s="221">
        <v>381</v>
      </c>
      <c r="G66" s="221">
        <v>563</v>
      </c>
      <c r="H66" s="221">
        <v>31</v>
      </c>
      <c r="I66" s="221">
        <v>532</v>
      </c>
      <c r="J66" s="221">
        <v>34</v>
      </c>
      <c r="K66" s="221">
        <v>8803</v>
      </c>
      <c r="L66" s="221">
        <v>4440</v>
      </c>
      <c r="M66" s="221">
        <v>4363</v>
      </c>
      <c r="N66" s="220">
        <v>467</v>
      </c>
      <c r="O66" s="221">
        <v>232</v>
      </c>
      <c r="P66" s="221">
        <v>235</v>
      </c>
      <c r="Q66" s="220">
        <v>3814</v>
      </c>
      <c r="R66" s="221">
        <v>1952</v>
      </c>
      <c r="S66" s="221">
        <v>1862</v>
      </c>
      <c r="T66" s="220">
        <v>4522</v>
      </c>
      <c r="U66" s="221">
        <v>2256</v>
      </c>
      <c r="V66" s="221">
        <v>2266</v>
      </c>
      <c r="W66" s="221">
        <v>4766</v>
      </c>
    </row>
    <row r="67" spans="1:23">
      <c r="A67" s="148"/>
      <c r="B67" s="328">
        <v>5</v>
      </c>
      <c r="C67" s="327" t="s">
        <v>770</v>
      </c>
      <c r="D67" s="370">
        <v>1993</v>
      </c>
      <c r="E67" s="221">
        <v>129</v>
      </c>
      <c r="F67" s="221">
        <v>374</v>
      </c>
      <c r="G67" s="221">
        <v>563</v>
      </c>
      <c r="H67" s="221">
        <v>30</v>
      </c>
      <c r="I67" s="221">
        <v>533</v>
      </c>
      <c r="J67" s="221">
        <v>33</v>
      </c>
      <c r="K67" s="221">
        <v>8428</v>
      </c>
      <c r="L67" s="221">
        <v>4212</v>
      </c>
      <c r="M67" s="221">
        <v>4216</v>
      </c>
      <c r="N67" s="220">
        <v>429</v>
      </c>
      <c r="O67" s="221">
        <v>208</v>
      </c>
      <c r="P67" s="221">
        <v>221</v>
      </c>
      <c r="Q67" s="220">
        <v>3640</v>
      </c>
      <c r="R67" s="221">
        <v>1748</v>
      </c>
      <c r="S67" s="221">
        <v>1892</v>
      </c>
      <c r="T67" s="220">
        <v>4359</v>
      </c>
      <c r="U67" s="221">
        <v>2256</v>
      </c>
      <c r="V67" s="221">
        <v>2103</v>
      </c>
      <c r="W67" s="221">
        <v>4527</v>
      </c>
    </row>
    <row r="68" spans="1:23">
      <c r="A68" s="148"/>
      <c r="B68" s="328">
        <v>6</v>
      </c>
      <c r="C68" s="327" t="s">
        <v>770</v>
      </c>
      <c r="D68" s="370">
        <v>1994</v>
      </c>
      <c r="E68" s="221">
        <v>129</v>
      </c>
      <c r="F68" s="221">
        <v>365</v>
      </c>
      <c r="G68" s="221">
        <v>556</v>
      </c>
      <c r="H68" s="221">
        <v>36</v>
      </c>
      <c r="I68" s="221">
        <v>520</v>
      </c>
      <c r="J68" s="221">
        <v>38</v>
      </c>
      <c r="K68" s="221">
        <v>8206</v>
      </c>
      <c r="L68" s="221">
        <v>4036</v>
      </c>
      <c r="M68" s="221">
        <v>4170</v>
      </c>
      <c r="N68" s="220">
        <v>461</v>
      </c>
      <c r="O68" s="221">
        <v>240</v>
      </c>
      <c r="P68" s="221">
        <v>221</v>
      </c>
      <c r="Q68" s="220">
        <v>3522</v>
      </c>
      <c r="R68" s="221">
        <v>1721</v>
      </c>
      <c r="S68" s="221">
        <v>1801</v>
      </c>
      <c r="T68" s="220">
        <v>4223</v>
      </c>
      <c r="U68" s="221">
        <v>2075</v>
      </c>
      <c r="V68" s="221">
        <v>2148</v>
      </c>
      <c r="W68" s="221">
        <v>4381</v>
      </c>
    </row>
    <row r="69" spans="1:23">
      <c r="A69" s="148"/>
      <c r="B69" s="328">
        <v>7</v>
      </c>
      <c r="C69" s="327" t="s">
        <v>770</v>
      </c>
      <c r="D69" s="370">
        <v>1995</v>
      </c>
      <c r="E69" s="221">
        <v>128</v>
      </c>
      <c r="F69" s="221">
        <v>361</v>
      </c>
      <c r="G69" s="221">
        <v>559</v>
      </c>
      <c r="H69" s="221">
        <v>34</v>
      </c>
      <c r="I69" s="221">
        <v>525</v>
      </c>
      <c r="J69" s="221">
        <v>38</v>
      </c>
      <c r="K69" s="221">
        <v>7873</v>
      </c>
      <c r="L69" s="221">
        <v>3971</v>
      </c>
      <c r="M69" s="221">
        <v>3902</v>
      </c>
      <c r="N69" s="220">
        <v>451</v>
      </c>
      <c r="O69" s="221">
        <v>254</v>
      </c>
      <c r="P69" s="221">
        <v>197</v>
      </c>
      <c r="Q69" s="220">
        <v>3430</v>
      </c>
      <c r="R69" s="221">
        <v>1753</v>
      </c>
      <c r="S69" s="221">
        <v>1677</v>
      </c>
      <c r="T69" s="220">
        <v>3992</v>
      </c>
      <c r="U69" s="221">
        <v>1964</v>
      </c>
      <c r="V69" s="221">
        <v>2028</v>
      </c>
      <c r="W69" s="221">
        <v>4244</v>
      </c>
    </row>
    <row r="70" spans="1:23">
      <c r="A70" s="148"/>
      <c r="B70" s="328">
        <v>8</v>
      </c>
      <c r="C70" s="327" t="s">
        <v>770</v>
      </c>
      <c r="D70" s="370">
        <v>1996</v>
      </c>
      <c r="E70" s="221">
        <v>129</v>
      </c>
      <c r="F70" s="221">
        <v>367</v>
      </c>
      <c r="G70" s="221">
        <v>568</v>
      </c>
      <c r="H70" s="221">
        <v>39</v>
      </c>
      <c r="I70" s="221">
        <v>529</v>
      </c>
      <c r="J70" s="221">
        <v>44</v>
      </c>
      <c r="K70" s="221">
        <v>7935</v>
      </c>
      <c r="L70" s="221">
        <v>4067</v>
      </c>
      <c r="M70" s="221">
        <v>3868</v>
      </c>
      <c r="N70" s="220">
        <v>516</v>
      </c>
      <c r="O70" s="221">
        <v>259</v>
      </c>
      <c r="P70" s="221">
        <v>257</v>
      </c>
      <c r="Q70" s="220">
        <v>3547</v>
      </c>
      <c r="R70" s="221">
        <v>1835</v>
      </c>
      <c r="S70" s="221">
        <v>1712</v>
      </c>
      <c r="T70" s="220">
        <v>3872</v>
      </c>
      <c r="U70" s="221">
        <v>1973</v>
      </c>
      <c r="V70" s="221">
        <v>1899</v>
      </c>
      <c r="W70" s="221">
        <v>4002</v>
      </c>
    </row>
    <row r="71" spans="1:23">
      <c r="A71" s="148"/>
      <c r="B71" s="328">
        <v>9</v>
      </c>
      <c r="C71" s="327" t="s">
        <v>770</v>
      </c>
      <c r="D71" s="370">
        <v>1997</v>
      </c>
      <c r="E71" s="221">
        <v>129</v>
      </c>
      <c r="F71" s="221">
        <v>364</v>
      </c>
      <c r="G71" s="221">
        <v>570</v>
      </c>
      <c r="H71" s="221">
        <v>45</v>
      </c>
      <c r="I71" s="221">
        <v>525</v>
      </c>
      <c r="J71" s="221">
        <v>41</v>
      </c>
      <c r="K71" s="221">
        <v>7771</v>
      </c>
      <c r="L71" s="221">
        <v>3943</v>
      </c>
      <c r="M71" s="221">
        <v>3828</v>
      </c>
      <c r="N71" s="220">
        <v>692</v>
      </c>
      <c r="O71" s="221">
        <v>357</v>
      </c>
      <c r="P71" s="221">
        <v>335</v>
      </c>
      <c r="Q71" s="220">
        <v>3243</v>
      </c>
      <c r="R71" s="221">
        <v>1599</v>
      </c>
      <c r="S71" s="221">
        <v>1644</v>
      </c>
      <c r="T71" s="220">
        <v>3836</v>
      </c>
      <c r="U71" s="221">
        <v>1987</v>
      </c>
      <c r="V71" s="221">
        <v>1849</v>
      </c>
      <c r="W71" s="221">
        <v>3971</v>
      </c>
    </row>
    <row r="72" spans="1:23">
      <c r="A72" s="148"/>
      <c r="B72" s="328">
        <v>10</v>
      </c>
      <c r="C72" s="327" t="s">
        <v>770</v>
      </c>
      <c r="D72" s="370">
        <v>1998</v>
      </c>
      <c r="E72" s="221">
        <v>129</v>
      </c>
      <c r="F72" s="221">
        <v>362</v>
      </c>
      <c r="G72" s="221">
        <v>561</v>
      </c>
      <c r="H72" s="221">
        <v>45</v>
      </c>
      <c r="I72" s="221">
        <v>516</v>
      </c>
      <c r="J72" s="221">
        <v>42</v>
      </c>
      <c r="K72" s="221">
        <v>7751</v>
      </c>
      <c r="L72" s="221">
        <v>3878</v>
      </c>
      <c r="M72" s="221">
        <v>3873</v>
      </c>
      <c r="N72" s="220">
        <v>812</v>
      </c>
      <c r="O72" s="221">
        <v>426</v>
      </c>
      <c r="P72" s="221">
        <v>386</v>
      </c>
      <c r="Q72" s="220">
        <v>3393</v>
      </c>
      <c r="R72" s="221">
        <v>1698</v>
      </c>
      <c r="S72" s="221">
        <v>1695</v>
      </c>
      <c r="T72" s="220">
        <v>3546</v>
      </c>
      <c r="U72" s="221">
        <v>1754</v>
      </c>
      <c r="V72" s="221">
        <v>1792</v>
      </c>
      <c r="W72" s="221">
        <v>3874</v>
      </c>
    </row>
    <row r="73" spans="1:23">
      <c r="A73" s="148"/>
      <c r="B73" s="328">
        <v>11</v>
      </c>
      <c r="C73" s="327" t="s">
        <v>770</v>
      </c>
      <c r="D73" s="370">
        <v>1999</v>
      </c>
      <c r="E73" s="221">
        <v>130</v>
      </c>
      <c r="F73" s="221">
        <v>364</v>
      </c>
      <c r="G73" s="221">
        <v>576</v>
      </c>
      <c r="H73" s="221">
        <v>46</v>
      </c>
      <c r="I73" s="221">
        <v>530</v>
      </c>
      <c r="J73" s="221">
        <v>42</v>
      </c>
      <c r="K73" s="221">
        <v>7637</v>
      </c>
      <c r="L73" s="221">
        <v>3829</v>
      </c>
      <c r="M73" s="221">
        <v>3808</v>
      </c>
      <c r="N73" s="220">
        <v>843</v>
      </c>
      <c r="O73" s="221">
        <v>428</v>
      </c>
      <c r="P73" s="221">
        <v>415</v>
      </c>
      <c r="Q73" s="220">
        <v>3202</v>
      </c>
      <c r="R73" s="221">
        <v>1605</v>
      </c>
      <c r="S73" s="221">
        <v>1597</v>
      </c>
      <c r="T73" s="220">
        <v>3592</v>
      </c>
      <c r="U73" s="221">
        <v>1796</v>
      </c>
      <c r="V73" s="221">
        <v>1796</v>
      </c>
      <c r="W73" s="221">
        <v>3550</v>
      </c>
    </row>
    <row r="74" spans="1:23">
      <c r="A74" s="148"/>
      <c r="B74" s="328">
        <v>12</v>
      </c>
      <c r="C74" s="327" t="s">
        <v>770</v>
      </c>
      <c r="D74" s="370">
        <v>2000</v>
      </c>
      <c r="E74" s="221">
        <v>130</v>
      </c>
      <c r="F74" s="221">
        <v>365</v>
      </c>
      <c r="G74" s="221">
        <v>574</v>
      </c>
      <c r="H74" s="221">
        <v>49</v>
      </c>
      <c r="I74" s="221">
        <v>525</v>
      </c>
      <c r="J74" s="221">
        <v>46</v>
      </c>
      <c r="K74" s="221">
        <v>7427</v>
      </c>
      <c r="L74" s="221">
        <v>3729</v>
      </c>
      <c r="M74" s="221">
        <v>3698</v>
      </c>
      <c r="N74" s="220">
        <v>886</v>
      </c>
      <c r="O74" s="221">
        <v>457</v>
      </c>
      <c r="P74" s="221">
        <v>429</v>
      </c>
      <c r="Q74" s="220">
        <v>3150</v>
      </c>
      <c r="R74" s="221">
        <v>1572</v>
      </c>
      <c r="S74" s="221">
        <v>1578</v>
      </c>
      <c r="T74" s="220">
        <v>3391</v>
      </c>
      <c r="U74" s="221">
        <v>1700</v>
      </c>
      <c r="V74" s="221">
        <v>1691</v>
      </c>
      <c r="W74" s="221">
        <v>3662</v>
      </c>
    </row>
    <row r="75" spans="1:23">
      <c r="A75" s="148"/>
      <c r="B75" s="328">
        <v>13</v>
      </c>
      <c r="C75" s="327" t="s">
        <v>770</v>
      </c>
      <c r="D75" s="370">
        <v>2001</v>
      </c>
      <c r="E75" s="221">
        <v>130</v>
      </c>
      <c r="F75" s="221">
        <v>378</v>
      </c>
      <c r="G75" s="221">
        <v>588</v>
      </c>
      <c r="H75" s="221">
        <v>55</v>
      </c>
      <c r="I75" s="221">
        <v>533</v>
      </c>
      <c r="J75" s="221">
        <v>41</v>
      </c>
      <c r="K75" s="221">
        <v>7202</v>
      </c>
      <c r="L75" s="221">
        <v>3619</v>
      </c>
      <c r="M75" s="221">
        <v>3583</v>
      </c>
      <c r="N75" s="220">
        <v>950</v>
      </c>
      <c r="O75" s="221">
        <v>484</v>
      </c>
      <c r="P75" s="221">
        <v>466</v>
      </c>
      <c r="Q75" s="220">
        <v>2920</v>
      </c>
      <c r="R75" s="221">
        <v>1472</v>
      </c>
      <c r="S75" s="221">
        <v>1448</v>
      </c>
      <c r="T75" s="220">
        <v>3332</v>
      </c>
      <c r="U75" s="221">
        <v>1663</v>
      </c>
      <c r="V75" s="221">
        <v>1669</v>
      </c>
      <c r="W75" s="221">
        <v>3419</v>
      </c>
    </row>
    <row r="76" spans="1:23">
      <c r="A76" s="148"/>
      <c r="B76" s="328">
        <v>14</v>
      </c>
      <c r="C76" s="327" t="s">
        <v>770</v>
      </c>
      <c r="D76" s="370">
        <v>2002</v>
      </c>
      <c r="E76" s="221">
        <v>126</v>
      </c>
      <c r="F76" s="221">
        <v>370</v>
      </c>
      <c r="G76" s="221">
        <v>578</v>
      </c>
      <c r="H76" s="221">
        <v>48</v>
      </c>
      <c r="I76" s="221">
        <v>530</v>
      </c>
      <c r="J76" s="221">
        <v>39</v>
      </c>
      <c r="K76" s="221">
        <v>7029</v>
      </c>
      <c r="L76" s="221">
        <v>3474</v>
      </c>
      <c r="M76" s="221">
        <v>3555</v>
      </c>
      <c r="N76" s="220">
        <v>1050</v>
      </c>
      <c r="O76" s="221">
        <v>503</v>
      </c>
      <c r="P76" s="221">
        <v>547</v>
      </c>
      <c r="Q76" s="220">
        <v>2898</v>
      </c>
      <c r="R76" s="221">
        <v>1417</v>
      </c>
      <c r="S76" s="221">
        <v>1481</v>
      </c>
      <c r="T76" s="220">
        <v>3081</v>
      </c>
      <c r="U76" s="221">
        <v>1554</v>
      </c>
      <c r="V76" s="221">
        <v>1527</v>
      </c>
      <c r="W76" s="221">
        <v>3343</v>
      </c>
    </row>
    <row r="77" spans="1:23">
      <c r="A77" s="148"/>
      <c r="B77" s="328">
        <v>15</v>
      </c>
      <c r="C77" s="327" t="s">
        <v>770</v>
      </c>
      <c r="D77" s="370">
        <v>2003</v>
      </c>
      <c r="E77" s="221">
        <v>126</v>
      </c>
      <c r="F77" s="221">
        <v>383</v>
      </c>
      <c r="G77" s="221">
        <v>602</v>
      </c>
      <c r="H77" s="221">
        <v>48</v>
      </c>
      <c r="I77" s="221">
        <v>554</v>
      </c>
      <c r="J77" s="221">
        <v>33</v>
      </c>
      <c r="K77" s="221">
        <v>6965</v>
      </c>
      <c r="L77" s="221">
        <v>3448</v>
      </c>
      <c r="M77" s="221">
        <v>3517</v>
      </c>
      <c r="N77" s="220">
        <v>1178</v>
      </c>
      <c r="O77" s="221">
        <v>590</v>
      </c>
      <c r="P77" s="221">
        <v>588</v>
      </c>
      <c r="Q77" s="220">
        <v>2723</v>
      </c>
      <c r="R77" s="221">
        <v>1341</v>
      </c>
      <c r="S77" s="221">
        <v>1382</v>
      </c>
      <c r="T77" s="220">
        <v>3064</v>
      </c>
      <c r="U77" s="221">
        <v>1517</v>
      </c>
      <c r="V77" s="221">
        <v>1547</v>
      </c>
      <c r="W77" s="221">
        <v>3088</v>
      </c>
    </row>
    <row r="78" spans="1:23">
      <c r="A78" s="148"/>
      <c r="B78" s="328">
        <v>16</v>
      </c>
      <c r="C78" s="327" t="s">
        <v>770</v>
      </c>
      <c r="D78" s="370">
        <v>2004</v>
      </c>
      <c r="E78" s="221">
        <v>125</v>
      </c>
      <c r="F78" s="221">
        <v>370</v>
      </c>
      <c r="G78" s="221">
        <v>598</v>
      </c>
      <c r="H78" s="221">
        <v>51</v>
      </c>
      <c r="I78" s="221">
        <v>547</v>
      </c>
      <c r="J78" s="221">
        <v>35</v>
      </c>
      <c r="K78" s="221">
        <v>6789</v>
      </c>
      <c r="L78" s="221">
        <v>3405</v>
      </c>
      <c r="M78" s="221">
        <v>3384</v>
      </c>
      <c r="N78" s="220">
        <v>1289</v>
      </c>
      <c r="O78" s="221">
        <v>673</v>
      </c>
      <c r="P78" s="221">
        <v>616</v>
      </c>
      <c r="Q78" s="220">
        <v>2620</v>
      </c>
      <c r="R78" s="221">
        <v>1306</v>
      </c>
      <c r="S78" s="221">
        <v>1314</v>
      </c>
      <c r="T78" s="220">
        <v>2880</v>
      </c>
      <c r="U78" s="221">
        <v>1426</v>
      </c>
      <c r="V78" s="221">
        <v>1454</v>
      </c>
      <c r="W78" s="221">
        <v>3074</v>
      </c>
    </row>
    <row r="79" spans="1:23">
      <c r="A79" s="148"/>
      <c r="B79" s="328">
        <v>17</v>
      </c>
      <c r="C79" s="327" t="s">
        <v>770</v>
      </c>
      <c r="D79" s="370">
        <v>2005</v>
      </c>
      <c r="E79" s="221">
        <v>123</v>
      </c>
      <c r="F79" s="221">
        <v>377</v>
      </c>
      <c r="G79" s="221">
        <v>603</v>
      </c>
      <c r="H79" s="221">
        <v>58</v>
      </c>
      <c r="I79" s="221">
        <v>545</v>
      </c>
      <c r="J79" s="221">
        <v>31</v>
      </c>
      <c r="K79" s="221">
        <v>6747</v>
      </c>
      <c r="L79" s="221">
        <v>3391</v>
      </c>
      <c r="M79" s="221">
        <v>3356</v>
      </c>
      <c r="N79" s="220">
        <v>1484</v>
      </c>
      <c r="O79" s="221">
        <v>730</v>
      </c>
      <c r="P79" s="221">
        <v>754</v>
      </c>
      <c r="Q79" s="220">
        <v>2543</v>
      </c>
      <c r="R79" s="221">
        <v>1307</v>
      </c>
      <c r="S79" s="221">
        <v>1236</v>
      </c>
      <c r="T79" s="220">
        <v>2720</v>
      </c>
      <c r="U79" s="221">
        <v>1354</v>
      </c>
      <c r="V79" s="221">
        <v>1366</v>
      </c>
      <c r="W79" s="221">
        <v>2902</v>
      </c>
    </row>
    <row r="80" spans="1:23">
      <c r="A80" s="148"/>
      <c r="B80" s="328">
        <v>18</v>
      </c>
      <c r="C80" s="327" t="s">
        <v>770</v>
      </c>
      <c r="D80" s="370">
        <v>2006</v>
      </c>
      <c r="E80" s="221">
        <v>123</v>
      </c>
      <c r="F80" s="221">
        <v>374</v>
      </c>
      <c r="G80" s="221">
        <v>617</v>
      </c>
      <c r="H80" s="221">
        <v>53</v>
      </c>
      <c r="I80" s="221">
        <v>564</v>
      </c>
      <c r="J80" s="221">
        <v>30</v>
      </c>
      <c r="K80" s="221">
        <v>6595</v>
      </c>
      <c r="L80" s="221">
        <v>3348</v>
      </c>
      <c r="M80" s="221">
        <v>3247</v>
      </c>
      <c r="N80" s="220">
        <v>1478</v>
      </c>
      <c r="O80" s="221">
        <v>775</v>
      </c>
      <c r="P80" s="221">
        <v>703</v>
      </c>
      <c r="Q80" s="220">
        <v>2449</v>
      </c>
      <c r="R80" s="221">
        <v>1180</v>
      </c>
      <c r="S80" s="221">
        <v>1269</v>
      </c>
      <c r="T80" s="220">
        <v>2668</v>
      </c>
      <c r="U80" s="221">
        <v>1393</v>
      </c>
      <c r="V80" s="221">
        <v>1275</v>
      </c>
      <c r="W80" s="221">
        <v>2761</v>
      </c>
    </row>
    <row r="81" spans="1:26">
      <c r="A81" s="148"/>
      <c r="B81" s="328">
        <v>19</v>
      </c>
      <c r="C81" s="327" t="s">
        <v>770</v>
      </c>
      <c r="D81" s="370">
        <v>2007</v>
      </c>
      <c r="E81" s="221">
        <v>123</v>
      </c>
      <c r="F81" s="221">
        <v>364</v>
      </c>
      <c r="G81" s="221">
        <v>596</v>
      </c>
      <c r="H81" s="221">
        <v>57</v>
      </c>
      <c r="I81" s="221">
        <v>539</v>
      </c>
      <c r="J81" s="221">
        <v>31</v>
      </c>
      <c r="K81" s="221">
        <v>6213</v>
      </c>
      <c r="L81" s="221">
        <v>3104</v>
      </c>
      <c r="M81" s="221">
        <v>3109</v>
      </c>
      <c r="N81" s="220">
        <v>1477</v>
      </c>
      <c r="O81" s="221">
        <v>744</v>
      </c>
      <c r="P81" s="221">
        <v>733</v>
      </c>
      <c r="Q81" s="220">
        <v>2195</v>
      </c>
      <c r="R81" s="221">
        <v>1122</v>
      </c>
      <c r="S81" s="221">
        <v>1073</v>
      </c>
      <c r="T81" s="220">
        <v>2541</v>
      </c>
      <c r="U81" s="221">
        <v>1238</v>
      </c>
      <c r="V81" s="221">
        <v>1303</v>
      </c>
      <c r="W81" s="221">
        <v>2718</v>
      </c>
    </row>
    <row r="82" spans="1:26">
      <c r="A82" s="148"/>
      <c r="B82" s="328">
        <v>20</v>
      </c>
      <c r="C82" s="327" t="s">
        <v>770</v>
      </c>
      <c r="D82" s="370">
        <v>2008</v>
      </c>
      <c r="E82" s="221">
        <v>123</v>
      </c>
      <c r="F82" s="221">
        <v>336</v>
      </c>
      <c r="G82" s="221">
        <v>576</v>
      </c>
      <c r="H82" s="221">
        <v>55</v>
      </c>
      <c r="I82" s="221">
        <v>521</v>
      </c>
      <c r="J82" s="221">
        <v>30</v>
      </c>
      <c r="K82" s="221">
        <v>5665</v>
      </c>
      <c r="L82" s="221">
        <v>2826</v>
      </c>
      <c r="M82" s="221">
        <v>2839</v>
      </c>
      <c r="N82" s="220">
        <v>1382</v>
      </c>
      <c r="O82" s="221">
        <v>655</v>
      </c>
      <c r="P82" s="221">
        <v>727</v>
      </c>
      <c r="Q82" s="220">
        <v>2052</v>
      </c>
      <c r="R82" s="221">
        <v>1030</v>
      </c>
      <c r="S82" s="221">
        <v>1022</v>
      </c>
      <c r="T82" s="220">
        <v>2231</v>
      </c>
      <c r="U82" s="221">
        <v>1141</v>
      </c>
      <c r="V82" s="221">
        <v>1090</v>
      </c>
      <c r="W82" s="221">
        <v>2570</v>
      </c>
    </row>
    <row r="83" spans="1:26">
      <c r="A83" s="148"/>
      <c r="B83" s="328">
        <v>21</v>
      </c>
      <c r="C83" s="327" t="s">
        <v>770</v>
      </c>
      <c r="D83" s="370">
        <v>2009</v>
      </c>
      <c r="E83" s="221">
        <v>121</v>
      </c>
      <c r="F83" s="221">
        <v>334</v>
      </c>
      <c r="G83" s="221">
        <v>558</v>
      </c>
      <c r="H83" s="221">
        <v>48</v>
      </c>
      <c r="I83" s="221">
        <v>510</v>
      </c>
      <c r="J83" s="221">
        <v>30</v>
      </c>
      <c r="K83" s="221">
        <v>5267</v>
      </c>
      <c r="L83" s="221">
        <v>2564</v>
      </c>
      <c r="M83" s="221">
        <v>2703</v>
      </c>
      <c r="N83" s="220">
        <v>1284</v>
      </c>
      <c r="O83" s="221">
        <v>617</v>
      </c>
      <c r="P83" s="221">
        <v>667</v>
      </c>
      <c r="Q83" s="220">
        <v>1897</v>
      </c>
      <c r="R83" s="221">
        <v>922</v>
      </c>
      <c r="S83" s="221">
        <v>975</v>
      </c>
      <c r="T83" s="220">
        <v>2086</v>
      </c>
      <c r="U83" s="221">
        <v>1025</v>
      </c>
      <c r="V83" s="221">
        <v>1061</v>
      </c>
      <c r="W83" s="221">
        <v>2301</v>
      </c>
    </row>
    <row r="84" spans="1:26">
      <c r="A84" s="148"/>
      <c r="B84" s="328">
        <v>22</v>
      </c>
      <c r="C84" s="327" t="s">
        <v>770</v>
      </c>
      <c r="D84" s="370">
        <v>2010</v>
      </c>
      <c r="E84" s="221">
        <v>120</v>
      </c>
      <c r="F84" s="221">
        <v>329</v>
      </c>
      <c r="G84" s="221">
        <v>549</v>
      </c>
      <c r="H84" s="221">
        <v>45</v>
      </c>
      <c r="I84" s="221">
        <v>504</v>
      </c>
      <c r="J84" s="221">
        <v>28</v>
      </c>
      <c r="K84" s="221">
        <v>5000</v>
      </c>
      <c r="L84" s="221">
        <v>2459</v>
      </c>
      <c r="M84" s="221">
        <v>2541</v>
      </c>
      <c r="N84" s="220">
        <v>1375</v>
      </c>
      <c r="O84" s="221">
        <v>725</v>
      </c>
      <c r="P84" s="221">
        <v>650</v>
      </c>
      <c r="Q84" s="220">
        <v>1671</v>
      </c>
      <c r="R84" s="221">
        <v>805</v>
      </c>
      <c r="S84" s="221">
        <v>866</v>
      </c>
      <c r="T84" s="220">
        <v>1954</v>
      </c>
      <c r="U84" s="221">
        <v>929</v>
      </c>
      <c r="V84" s="221">
        <v>1025</v>
      </c>
      <c r="W84" s="220">
        <v>2130</v>
      </c>
    </row>
    <row r="85" spans="1:26">
      <c r="A85" s="148"/>
      <c r="B85" s="328">
        <v>23</v>
      </c>
      <c r="C85" s="327" t="s">
        <v>770</v>
      </c>
      <c r="D85" s="370">
        <v>2011</v>
      </c>
      <c r="E85" s="221">
        <v>116</v>
      </c>
      <c r="F85" s="221">
        <v>315</v>
      </c>
      <c r="G85" s="221">
        <v>529</v>
      </c>
      <c r="H85" s="221">
        <v>48</v>
      </c>
      <c r="I85" s="221">
        <v>481</v>
      </c>
      <c r="J85" s="221">
        <v>26</v>
      </c>
      <c r="K85" s="221">
        <v>4762</v>
      </c>
      <c r="L85" s="221">
        <v>2385</v>
      </c>
      <c r="M85" s="221">
        <v>2377</v>
      </c>
      <c r="N85" s="220">
        <v>1271</v>
      </c>
      <c r="O85" s="220">
        <v>649</v>
      </c>
      <c r="P85" s="221">
        <v>622</v>
      </c>
      <c r="Q85" s="221">
        <v>1755</v>
      </c>
      <c r="R85" s="221">
        <v>891</v>
      </c>
      <c r="S85" s="220">
        <v>864</v>
      </c>
      <c r="T85" s="221">
        <v>1736</v>
      </c>
      <c r="U85" s="221">
        <v>845</v>
      </c>
      <c r="V85" s="221">
        <v>891</v>
      </c>
      <c r="W85" s="220">
        <v>1957</v>
      </c>
    </row>
    <row r="86" spans="1:26">
      <c r="A86" s="148"/>
      <c r="B86" s="328">
        <v>24</v>
      </c>
      <c r="C86" s="327" t="s">
        <v>1026</v>
      </c>
      <c r="D86" s="370">
        <v>2012</v>
      </c>
      <c r="E86" s="221">
        <v>111</v>
      </c>
      <c r="F86" s="221">
        <v>301</v>
      </c>
      <c r="G86" s="221">
        <v>531</v>
      </c>
      <c r="H86" s="221">
        <v>48</v>
      </c>
      <c r="I86" s="221">
        <v>483</v>
      </c>
      <c r="J86" s="221">
        <v>20</v>
      </c>
      <c r="K86" s="221">
        <v>4621</v>
      </c>
      <c r="L86" s="221">
        <v>2367</v>
      </c>
      <c r="M86" s="221">
        <v>2254</v>
      </c>
      <c r="N86" s="220">
        <v>1258</v>
      </c>
      <c r="O86" s="220">
        <v>642</v>
      </c>
      <c r="P86" s="221">
        <v>616</v>
      </c>
      <c r="Q86" s="221">
        <v>1563</v>
      </c>
      <c r="R86" s="221">
        <v>816</v>
      </c>
      <c r="S86" s="220">
        <v>747</v>
      </c>
      <c r="T86" s="221">
        <v>1800</v>
      </c>
      <c r="U86" s="221">
        <v>909</v>
      </c>
      <c r="V86" s="221">
        <v>891</v>
      </c>
      <c r="W86" s="220">
        <v>1737</v>
      </c>
    </row>
    <row r="87" spans="1:26">
      <c r="A87" s="148"/>
      <c r="B87" s="328">
        <v>25</v>
      </c>
      <c r="C87" s="327" t="s">
        <v>1026</v>
      </c>
      <c r="D87" s="370">
        <v>2013</v>
      </c>
      <c r="E87" s="221">
        <v>108</v>
      </c>
      <c r="F87" s="221">
        <v>287</v>
      </c>
      <c r="G87" s="221">
        <v>536</v>
      </c>
      <c r="H87" s="221">
        <v>42</v>
      </c>
      <c r="I87" s="221">
        <v>494</v>
      </c>
      <c r="J87" s="221">
        <v>20</v>
      </c>
      <c r="K87" s="221">
        <v>4244</v>
      </c>
      <c r="L87" s="221">
        <v>2170</v>
      </c>
      <c r="M87" s="221">
        <v>2074</v>
      </c>
      <c r="N87" s="220">
        <v>1155</v>
      </c>
      <c r="O87" s="220">
        <v>578</v>
      </c>
      <c r="P87" s="221">
        <v>577</v>
      </c>
      <c r="Q87" s="221">
        <v>1453</v>
      </c>
      <c r="R87" s="221">
        <v>739</v>
      </c>
      <c r="S87" s="220">
        <v>714</v>
      </c>
      <c r="T87" s="221">
        <v>1636</v>
      </c>
      <c r="U87" s="221">
        <v>853</v>
      </c>
      <c r="V87" s="221">
        <v>783</v>
      </c>
      <c r="W87" s="220">
        <v>1824</v>
      </c>
    </row>
    <row r="88" spans="1:26">
      <c r="A88" s="148"/>
      <c r="B88" s="328">
        <v>26</v>
      </c>
      <c r="C88" s="327" t="s">
        <v>1026</v>
      </c>
      <c r="D88" s="370">
        <v>2014</v>
      </c>
      <c r="E88" s="221">
        <v>104</v>
      </c>
      <c r="F88" s="221">
        <v>278</v>
      </c>
      <c r="G88" s="221">
        <v>517</v>
      </c>
      <c r="H88" s="221">
        <v>41</v>
      </c>
      <c r="I88" s="221">
        <v>476</v>
      </c>
      <c r="J88" s="221">
        <v>19</v>
      </c>
      <c r="K88" s="221">
        <v>4058</v>
      </c>
      <c r="L88" s="221">
        <v>2058</v>
      </c>
      <c r="M88" s="221">
        <v>2000</v>
      </c>
      <c r="N88" s="220">
        <v>1193</v>
      </c>
      <c r="O88" s="220">
        <v>622</v>
      </c>
      <c r="P88" s="221">
        <v>571</v>
      </c>
      <c r="Q88" s="221">
        <v>1369</v>
      </c>
      <c r="R88" s="221">
        <v>691</v>
      </c>
      <c r="S88" s="220">
        <v>678</v>
      </c>
      <c r="T88" s="221">
        <v>1496</v>
      </c>
      <c r="U88" s="221">
        <v>745</v>
      </c>
      <c r="V88" s="221">
        <v>751</v>
      </c>
      <c r="W88" s="220">
        <v>1643</v>
      </c>
    </row>
    <row r="89" spans="1:26">
      <c r="A89" s="148"/>
      <c r="B89" s="328">
        <v>27</v>
      </c>
      <c r="C89" s="327" t="s">
        <v>1026</v>
      </c>
      <c r="D89" s="370">
        <v>2015</v>
      </c>
      <c r="E89" s="221">
        <v>95</v>
      </c>
      <c r="F89" s="221">
        <v>251</v>
      </c>
      <c r="G89" s="221">
        <v>476</v>
      </c>
      <c r="H89" s="221">
        <v>42</v>
      </c>
      <c r="I89" s="221">
        <v>434</v>
      </c>
      <c r="J89" s="221">
        <v>15</v>
      </c>
      <c r="K89" s="221">
        <v>3783</v>
      </c>
      <c r="L89" s="221">
        <v>1916</v>
      </c>
      <c r="M89" s="221">
        <v>1867</v>
      </c>
      <c r="N89" s="220">
        <v>1087</v>
      </c>
      <c r="O89" s="220">
        <v>528</v>
      </c>
      <c r="P89" s="221">
        <v>559</v>
      </c>
      <c r="Q89" s="221">
        <v>1339</v>
      </c>
      <c r="R89" s="221">
        <v>699</v>
      </c>
      <c r="S89" s="220">
        <v>640</v>
      </c>
      <c r="T89" s="221">
        <v>1357</v>
      </c>
      <c r="U89" s="221">
        <v>689</v>
      </c>
      <c r="V89" s="221">
        <v>668</v>
      </c>
      <c r="W89" s="220">
        <v>1549</v>
      </c>
    </row>
    <row r="90" spans="1:26">
      <c r="A90" s="148"/>
      <c r="B90" s="328">
        <v>28</v>
      </c>
      <c r="C90" s="327" t="s">
        <v>1026</v>
      </c>
      <c r="D90" s="370">
        <v>2016</v>
      </c>
      <c r="E90" s="221">
        <v>92</v>
      </c>
      <c r="F90" s="221">
        <v>247</v>
      </c>
      <c r="G90" s="221">
        <v>468</v>
      </c>
      <c r="H90" s="221">
        <v>34</v>
      </c>
      <c r="I90" s="221">
        <v>434</v>
      </c>
      <c r="J90" s="221">
        <v>16</v>
      </c>
      <c r="K90" s="221">
        <v>3679</v>
      </c>
      <c r="L90" s="221">
        <v>1921</v>
      </c>
      <c r="M90" s="221">
        <v>1758</v>
      </c>
      <c r="N90" s="220">
        <v>1042</v>
      </c>
      <c r="O90" s="220">
        <v>568</v>
      </c>
      <c r="P90" s="221">
        <v>474</v>
      </c>
      <c r="Q90" s="221">
        <v>1263</v>
      </c>
      <c r="R90" s="221">
        <v>640</v>
      </c>
      <c r="S90" s="220">
        <v>623</v>
      </c>
      <c r="T90" s="221">
        <v>1374</v>
      </c>
      <c r="U90" s="221">
        <v>713</v>
      </c>
      <c r="V90" s="221">
        <v>661</v>
      </c>
      <c r="W90" s="220">
        <v>1372</v>
      </c>
    </row>
    <row r="91" spans="1:26">
      <c r="A91" s="148"/>
      <c r="B91" s="328">
        <v>29</v>
      </c>
      <c r="C91" s="327" t="s">
        <v>1026</v>
      </c>
      <c r="D91" s="370">
        <v>2017</v>
      </c>
      <c r="E91" s="221">
        <v>92</v>
      </c>
      <c r="F91" s="221">
        <v>240</v>
      </c>
      <c r="G91" s="221">
        <v>414</v>
      </c>
      <c r="H91" s="221">
        <v>35</v>
      </c>
      <c r="I91" s="221">
        <v>379</v>
      </c>
      <c r="J91" s="221">
        <v>16</v>
      </c>
      <c r="K91" s="221">
        <v>3522</v>
      </c>
      <c r="L91" s="221">
        <v>1817</v>
      </c>
      <c r="M91" s="221">
        <v>1705</v>
      </c>
      <c r="N91" s="220">
        <v>1049</v>
      </c>
      <c r="O91" s="220">
        <v>520</v>
      </c>
      <c r="P91" s="221">
        <v>529</v>
      </c>
      <c r="Q91" s="221">
        <v>1191</v>
      </c>
      <c r="R91" s="221">
        <v>656</v>
      </c>
      <c r="S91" s="220">
        <v>535</v>
      </c>
      <c r="T91" s="221">
        <v>1302</v>
      </c>
      <c r="U91" s="221">
        <v>661</v>
      </c>
      <c r="V91" s="221">
        <v>641</v>
      </c>
      <c r="W91" s="220">
        <v>1385</v>
      </c>
    </row>
    <row r="92" spans="1:26">
      <c r="A92" s="148"/>
      <c r="B92" s="328">
        <v>30</v>
      </c>
      <c r="C92" s="327" t="s">
        <v>1026</v>
      </c>
      <c r="D92" s="370">
        <v>2018</v>
      </c>
      <c r="E92" s="221">
        <v>90</v>
      </c>
      <c r="F92" s="221">
        <v>220</v>
      </c>
      <c r="G92" s="221">
        <v>402</v>
      </c>
      <c r="H92" s="221">
        <v>34</v>
      </c>
      <c r="I92" s="221">
        <v>368</v>
      </c>
      <c r="J92" s="221">
        <v>13</v>
      </c>
      <c r="K92" s="221">
        <v>3227</v>
      </c>
      <c r="L92" s="221">
        <v>1647</v>
      </c>
      <c r="M92" s="221">
        <v>1580</v>
      </c>
      <c r="N92" s="220">
        <v>931</v>
      </c>
      <c r="O92" s="220">
        <v>468</v>
      </c>
      <c r="P92" s="221">
        <v>463</v>
      </c>
      <c r="Q92" s="221">
        <v>1101</v>
      </c>
      <c r="R92" s="221">
        <v>538</v>
      </c>
      <c r="S92" s="220">
        <v>563</v>
      </c>
      <c r="T92" s="221">
        <v>1195</v>
      </c>
      <c r="U92" s="221">
        <v>641</v>
      </c>
      <c r="V92" s="221">
        <v>554</v>
      </c>
      <c r="W92" s="220">
        <v>1311</v>
      </c>
    </row>
    <row r="93" spans="1:26">
      <c r="A93" s="148" t="s">
        <v>86</v>
      </c>
      <c r="B93" s="328">
        <v>1</v>
      </c>
      <c r="C93" s="327" t="s">
        <v>1026</v>
      </c>
      <c r="D93" s="370">
        <v>2019</v>
      </c>
      <c r="E93" s="221">
        <v>90</v>
      </c>
      <c r="F93" s="221">
        <v>222</v>
      </c>
      <c r="G93" s="221">
        <v>387</v>
      </c>
      <c r="H93" s="221">
        <v>33</v>
      </c>
      <c r="I93" s="221">
        <v>354</v>
      </c>
      <c r="J93" s="221">
        <v>14</v>
      </c>
      <c r="K93" s="221">
        <v>3100</v>
      </c>
      <c r="L93" s="221">
        <v>1607</v>
      </c>
      <c r="M93" s="221">
        <v>1493</v>
      </c>
      <c r="N93" s="220">
        <v>922</v>
      </c>
      <c r="O93" s="220">
        <v>519</v>
      </c>
      <c r="P93" s="221">
        <v>403</v>
      </c>
      <c r="Q93" s="221">
        <v>1013</v>
      </c>
      <c r="R93" s="221">
        <v>520</v>
      </c>
      <c r="S93" s="220">
        <v>493</v>
      </c>
      <c r="T93" s="221">
        <v>1165</v>
      </c>
      <c r="U93" s="221">
        <v>568</v>
      </c>
      <c r="V93" s="221">
        <v>597</v>
      </c>
      <c r="W93" s="220">
        <v>1204</v>
      </c>
    </row>
    <row r="94" spans="1:26">
      <c r="A94" s="148"/>
      <c r="B94" s="328">
        <v>2</v>
      </c>
      <c r="C94" s="327" t="s">
        <v>1026</v>
      </c>
      <c r="D94" s="370">
        <v>2020</v>
      </c>
      <c r="E94" s="221">
        <v>89</v>
      </c>
      <c r="F94" s="221">
        <v>207</v>
      </c>
      <c r="G94" s="221">
        <v>394</v>
      </c>
      <c r="H94" s="221">
        <v>36</v>
      </c>
      <c r="I94" s="221">
        <v>358</v>
      </c>
      <c r="J94" s="221">
        <v>14</v>
      </c>
      <c r="K94" s="221">
        <f>L94+M94</f>
        <v>2852</v>
      </c>
      <c r="L94" s="221">
        <v>1465</v>
      </c>
      <c r="M94" s="221">
        <v>1387</v>
      </c>
      <c r="N94" s="221">
        <f>O94+P94</f>
        <v>814</v>
      </c>
      <c r="O94" s="220">
        <v>392</v>
      </c>
      <c r="P94" s="221">
        <v>422</v>
      </c>
      <c r="Q94" s="221">
        <f>R94+S94</f>
        <v>993</v>
      </c>
      <c r="R94" s="221">
        <v>541</v>
      </c>
      <c r="S94" s="220">
        <v>452</v>
      </c>
      <c r="T94" s="221">
        <f>U94+V94</f>
        <v>1045</v>
      </c>
      <c r="U94" s="221">
        <v>532</v>
      </c>
      <c r="V94" s="221">
        <v>513</v>
      </c>
      <c r="W94" s="220">
        <v>1165</v>
      </c>
    </row>
    <row r="95" spans="1:26">
      <c r="A95" s="148"/>
      <c r="B95" s="328">
        <v>3</v>
      </c>
      <c r="C95" s="327" t="s">
        <v>1026</v>
      </c>
      <c r="D95" s="370">
        <v>2021</v>
      </c>
      <c r="E95" s="221">
        <v>85</v>
      </c>
      <c r="F95" s="221">
        <v>193</v>
      </c>
      <c r="G95" s="221">
        <v>375</v>
      </c>
      <c r="H95" s="221">
        <v>35</v>
      </c>
      <c r="I95" s="221">
        <v>340</v>
      </c>
      <c r="J95" s="221">
        <v>11</v>
      </c>
      <c r="K95" s="221">
        <v>2595</v>
      </c>
      <c r="L95" s="221">
        <v>1345</v>
      </c>
      <c r="M95" s="221">
        <v>1250</v>
      </c>
      <c r="N95" s="221">
        <v>723</v>
      </c>
      <c r="O95" s="221">
        <v>368</v>
      </c>
      <c r="P95" s="220">
        <v>355</v>
      </c>
      <c r="Q95" s="220">
        <v>857</v>
      </c>
      <c r="R95" s="221">
        <v>419</v>
      </c>
      <c r="S95" s="221">
        <v>438</v>
      </c>
      <c r="T95" s="221">
        <v>1015</v>
      </c>
      <c r="U95" s="221">
        <v>558</v>
      </c>
      <c r="V95" s="220">
        <v>457</v>
      </c>
      <c r="W95" s="221">
        <v>1064</v>
      </c>
      <c r="X95" s="326"/>
      <c r="Y95" s="217"/>
      <c r="Z95" s="216"/>
    </row>
    <row r="96" spans="1:26">
      <c r="A96" s="148"/>
      <c r="B96" s="328">
        <v>4</v>
      </c>
      <c r="C96" s="327" t="s">
        <v>1026</v>
      </c>
      <c r="D96" s="370">
        <v>2022</v>
      </c>
      <c r="E96" s="221">
        <v>80</v>
      </c>
      <c r="F96" s="221">
        <v>184</v>
      </c>
      <c r="G96" s="221">
        <v>371</v>
      </c>
      <c r="H96" s="221">
        <v>37</v>
      </c>
      <c r="I96" s="221">
        <v>334</v>
      </c>
      <c r="J96" s="221">
        <v>4</v>
      </c>
      <c r="K96" s="221">
        <v>2280</v>
      </c>
      <c r="L96" s="221">
        <v>1137</v>
      </c>
      <c r="M96" s="221">
        <v>1143</v>
      </c>
      <c r="N96" s="221">
        <v>604</v>
      </c>
      <c r="O96" s="221">
        <v>320</v>
      </c>
      <c r="P96" s="220">
        <v>284</v>
      </c>
      <c r="Q96" s="220">
        <v>769</v>
      </c>
      <c r="R96" s="221">
        <v>378</v>
      </c>
      <c r="S96" s="221">
        <v>391</v>
      </c>
      <c r="T96" s="221">
        <v>907</v>
      </c>
      <c r="U96" s="221">
        <v>439</v>
      </c>
      <c r="V96" s="220">
        <v>468</v>
      </c>
      <c r="W96" s="221">
        <v>1031</v>
      </c>
      <c r="X96" s="326"/>
      <c r="Y96" s="217"/>
      <c r="Z96" s="216"/>
    </row>
    <row r="97" spans="1:26">
      <c r="A97" s="148"/>
      <c r="B97" s="328">
        <v>5</v>
      </c>
      <c r="C97" s="327" t="s">
        <v>770</v>
      </c>
      <c r="D97" s="370">
        <v>2023</v>
      </c>
      <c r="E97" s="221">
        <v>76</v>
      </c>
      <c r="F97" s="221">
        <v>168</v>
      </c>
      <c r="G97" s="221">
        <v>352</v>
      </c>
      <c r="H97" s="221">
        <v>31</v>
      </c>
      <c r="I97" s="221">
        <v>321</v>
      </c>
      <c r="J97" s="221">
        <v>6</v>
      </c>
      <c r="K97" s="221">
        <v>2002</v>
      </c>
      <c r="L97" s="221">
        <v>1032</v>
      </c>
      <c r="M97" s="221">
        <v>970</v>
      </c>
      <c r="N97" s="221">
        <v>549</v>
      </c>
      <c r="O97" s="221">
        <v>289</v>
      </c>
      <c r="P97" s="220">
        <v>260</v>
      </c>
      <c r="Q97" s="220">
        <v>649</v>
      </c>
      <c r="R97" s="221">
        <v>344</v>
      </c>
      <c r="S97" s="221">
        <v>305</v>
      </c>
      <c r="T97" s="221">
        <v>804</v>
      </c>
      <c r="U97" s="221">
        <v>399</v>
      </c>
      <c r="V97" s="220">
        <v>405</v>
      </c>
      <c r="W97" s="221">
        <v>925</v>
      </c>
      <c r="X97" s="217"/>
      <c r="Y97" s="217"/>
      <c r="Z97" s="216"/>
    </row>
    <row r="98" spans="1:26">
      <c r="A98" s="146"/>
      <c r="B98" s="325"/>
      <c r="C98" s="324"/>
      <c r="D98" s="371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8"/>
      <c r="P98" s="219"/>
      <c r="Q98" s="219"/>
      <c r="R98" s="219"/>
      <c r="S98" s="218"/>
      <c r="T98" s="219"/>
      <c r="U98" s="219"/>
      <c r="V98" s="219"/>
      <c r="W98" s="218"/>
    </row>
    <row r="99" spans="1:26">
      <c r="A99" s="282"/>
      <c r="B99" s="321"/>
      <c r="C99" s="323"/>
      <c r="D99" s="282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  <c r="P99" s="282"/>
      <c r="Q99" s="282"/>
      <c r="R99" s="282"/>
      <c r="S99" s="282"/>
      <c r="T99" s="282"/>
      <c r="U99" s="282"/>
      <c r="V99" s="282"/>
      <c r="W99" s="282"/>
    </row>
    <row r="100" spans="1:26">
      <c r="A100" t="s">
        <v>1025</v>
      </c>
    </row>
  </sheetData>
  <mergeCells count="11">
    <mergeCell ref="T5:V5"/>
    <mergeCell ref="W4:W6"/>
    <mergeCell ref="A4:D6"/>
    <mergeCell ref="E4:E6"/>
    <mergeCell ref="F4:F6"/>
    <mergeCell ref="G4:I5"/>
    <mergeCell ref="J4:J6"/>
    <mergeCell ref="K4:V4"/>
    <mergeCell ref="K5:M5"/>
    <mergeCell ref="N5:P5"/>
    <mergeCell ref="Q5:S5"/>
  </mergeCells>
  <phoneticPr fontId="9"/>
  <pageMargins left="0.59055118110236227" right="0.59055118110236227" top="0.59055118110236227" bottom="0.59055118110236227" header="0.31496062992125984" footer="0.31496062992125984"/>
  <pageSetup paperSize="9" scale="43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B3053-4424-44C3-8AF2-5BC523FCF3A9}">
  <dimension ref="B1:AA110"/>
  <sheetViews>
    <sheetView zoomScale="80" zoomScaleNormal="80" workbookViewId="0">
      <pane xSplit="5" ySplit="6" topLeftCell="F7" activePane="bottomRight" state="frozen"/>
      <selection pane="topRight" activeCell="F1" sqref="F1"/>
      <selection pane="bottomLeft" activeCell="A7" sqref="A7"/>
      <selection pane="bottomRight"/>
    </sheetView>
  </sheetViews>
  <sheetFormatPr defaultRowHeight="18.75"/>
  <cols>
    <col min="2" max="5" width="5.625" customWidth="1"/>
  </cols>
  <sheetData>
    <row r="1" spans="2:27" ht="39.950000000000003" customHeight="1" thickBot="1">
      <c r="B1" s="335" t="s">
        <v>1058</v>
      </c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9"/>
    </row>
    <row r="2" spans="2:27" ht="19.5" thickTop="1"/>
    <row r="3" spans="2:27">
      <c r="B3" t="s">
        <v>1057</v>
      </c>
    </row>
    <row r="4" spans="2:27">
      <c r="B4" s="587" t="s">
        <v>106</v>
      </c>
      <c r="C4" s="587"/>
      <c r="D4" s="587"/>
      <c r="E4" s="587"/>
      <c r="F4" s="587" t="s">
        <v>1056</v>
      </c>
      <c r="G4" s="587"/>
      <c r="H4" s="587"/>
      <c r="I4" s="587"/>
      <c r="J4" s="587"/>
      <c r="K4" s="587"/>
      <c r="L4" s="587"/>
      <c r="M4" s="587"/>
      <c r="N4" s="587"/>
      <c r="O4" s="587"/>
      <c r="P4" s="587"/>
      <c r="Q4" s="587"/>
      <c r="R4" s="587" t="s">
        <v>1055</v>
      </c>
      <c r="S4" s="587"/>
      <c r="T4" s="587"/>
      <c r="U4" s="587"/>
      <c r="V4" s="587"/>
      <c r="W4" s="587"/>
      <c r="X4" s="587"/>
      <c r="Y4" s="587"/>
      <c r="Z4" s="587"/>
      <c r="AA4" s="587"/>
    </row>
    <row r="5" spans="2:27">
      <c r="B5" s="587"/>
      <c r="C5" s="587"/>
      <c r="D5" s="587"/>
      <c r="E5" s="587"/>
      <c r="F5" s="680" t="s">
        <v>1054</v>
      </c>
      <c r="G5" s="2"/>
      <c r="H5" s="587" t="s">
        <v>1035</v>
      </c>
      <c r="I5" s="588" t="s">
        <v>1051</v>
      </c>
      <c r="J5" s="588" t="s">
        <v>1050</v>
      </c>
      <c r="K5" s="587" t="s">
        <v>1053</v>
      </c>
      <c r="L5" s="587"/>
      <c r="M5" s="587"/>
      <c r="N5" s="587"/>
      <c r="O5" s="587"/>
      <c r="P5" s="587"/>
      <c r="Q5" s="587"/>
      <c r="R5" s="680" t="s">
        <v>1052</v>
      </c>
      <c r="S5" s="2"/>
      <c r="T5" s="587" t="s">
        <v>1035</v>
      </c>
      <c r="U5" s="588" t="s">
        <v>1051</v>
      </c>
      <c r="V5" s="588" t="s">
        <v>1050</v>
      </c>
      <c r="W5" s="587" t="s">
        <v>1049</v>
      </c>
      <c r="X5" s="587"/>
      <c r="Y5" s="587"/>
      <c r="Z5" s="587"/>
      <c r="AA5" s="588" t="s">
        <v>1048</v>
      </c>
    </row>
    <row r="6" spans="2:27" ht="34.5" customHeight="1">
      <c r="B6" s="587"/>
      <c r="C6" s="587"/>
      <c r="D6" s="587"/>
      <c r="E6" s="587"/>
      <c r="F6" s="587"/>
      <c r="G6" s="353" t="s">
        <v>1047</v>
      </c>
      <c r="H6" s="587"/>
      <c r="I6" s="587"/>
      <c r="J6" s="587"/>
      <c r="K6" s="349" t="s">
        <v>1013</v>
      </c>
      <c r="L6" s="349" t="s">
        <v>1042</v>
      </c>
      <c r="M6" s="349" t="s">
        <v>1041</v>
      </c>
      <c r="N6" s="349" t="s">
        <v>1040</v>
      </c>
      <c r="O6" s="349" t="s">
        <v>1046</v>
      </c>
      <c r="P6" s="349" t="s">
        <v>1045</v>
      </c>
      <c r="Q6" s="349" t="s">
        <v>1044</v>
      </c>
      <c r="R6" s="587"/>
      <c r="S6" s="353" t="s">
        <v>1043</v>
      </c>
      <c r="T6" s="587"/>
      <c r="U6" s="587"/>
      <c r="V6" s="587"/>
      <c r="W6" s="349" t="s">
        <v>1013</v>
      </c>
      <c r="X6" s="349" t="s">
        <v>1042</v>
      </c>
      <c r="Y6" s="349" t="s">
        <v>1041</v>
      </c>
      <c r="Z6" s="349" t="s">
        <v>1040</v>
      </c>
      <c r="AA6" s="587"/>
    </row>
    <row r="7" spans="2:27" ht="13.5" customHeight="1">
      <c r="B7" s="351" t="s">
        <v>352</v>
      </c>
      <c r="C7" s="338"/>
      <c r="D7" s="338"/>
      <c r="E7" s="363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</row>
    <row r="8" spans="2:27">
      <c r="B8" s="364" t="s">
        <v>411</v>
      </c>
      <c r="C8" s="328">
        <v>50</v>
      </c>
      <c r="D8" s="327" t="s">
        <v>770</v>
      </c>
      <c r="E8" s="370">
        <v>1975</v>
      </c>
      <c r="F8" s="214">
        <v>18</v>
      </c>
      <c r="G8" s="214">
        <v>2</v>
      </c>
      <c r="H8" s="214">
        <v>125</v>
      </c>
      <c r="I8" s="214">
        <v>177</v>
      </c>
      <c r="J8" s="214">
        <v>55</v>
      </c>
      <c r="K8" s="214">
        <v>2815</v>
      </c>
      <c r="L8" s="214">
        <v>459</v>
      </c>
      <c r="M8" s="214">
        <v>465</v>
      </c>
      <c r="N8" s="214">
        <v>467</v>
      </c>
      <c r="O8" s="214">
        <v>451</v>
      </c>
      <c r="P8" s="214">
        <v>496</v>
      </c>
      <c r="Q8" s="214">
        <v>477</v>
      </c>
      <c r="R8" s="214">
        <v>6</v>
      </c>
      <c r="S8" s="214" t="s">
        <v>188</v>
      </c>
      <c r="T8" s="214">
        <v>46</v>
      </c>
      <c r="U8" s="214">
        <v>95</v>
      </c>
      <c r="V8" s="214">
        <v>11</v>
      </c>
      <c r="W8" s="214">
        <v>1609</v>
      </c>
      <c r="X8" s="214">
        <v>507</v>
      </c>
      <c r="Y8" s="214">
        <v>552</v>
      </c>
      <c r="Z8" s="214">
        <v>550</v>
      </c>
      <c r="AA8" s="214">
        <v>617</v>
      </c>
    </row>
    <row r="9" spans="2:27">
      <c r="B9" s="357"/>
      <c r="C9" s="328">
        <v>51</v>
      </c>
      <c r="D9" s="327" t="s">
        <v>770</v>
      </c>
      <c r="E9" s="370">
        <v>1976</v>
      </c>
      <c r="F9" s="214">
        <v>18</v>
      </c>
      <c r="G9" s="214">
        <v>2</v>
      </c>
      <c r="H9" s="214">
        <v>127</v>
      </c>
      <c r="I9" s="214">
        <v>181</v>
      </c>
      <c r="J9" s="214">
        <v>56</v>
      </c>
      <c r="K9" s="214">
        <v>2796</v>
      </c>
      <c r="L9" s="214">
        <v>438</v>
      </c>
      <c r="M9" s="214">
        <v>467</v>
      </c>
      <c r="N9" s="214">
        <v>470</v>
      </c>
      <c r="O9" s="214">
        <v>468</v>
      </c>
      <c r="P9" s="214">
        <v>458</v>
      </c>
      <c r="Q9" s="214">
        <v>495</v>
      </c>
      <c r="R9" s="214">
        <v>6</v>
      </c>
      <c r="S9" s="214" t="s">
        <v>188</v>
      </c>
      <c r="T9" s="214">
        <v>45</v>
      </c>
      <c r="U9" s="214">
        <v>92</v>
      </c>
      <c r="V9" s="214">
        <v>10</v>
      </c>
      <c r="W9" s="214">
        <v>1533</v>
      </c>
      <c r="X9" s="214">
        <v>477</v>
      </c>
      <c r="Y9" s="214">
        <v>506</v>
      </c>
      <c r="Z9" s="214">
        <v>550</v>
      </c>
      <c r="AA9" s="214">
        <v>551</v>
      </c>
    </row>
    <row r="10" spans="2:27">
      <c r="B10" s="357"/>
      <c r="C10" s="328">
        <v>52</v>
      </c>
      <c r="D10" s="327" t="s">
        <v>770</v>
      </c>
      <c r="E10" s="370">
        <v>1977</v>
      </c>
      <c r="F10" s="214">
        <v>18</v>
      </c>
      <c r="G10" s="214">
        <v>2</v>
      </c>
      <c r="H10" s="214">
        <v>124</v>
      </c>
      <c r="I10" s="214">
        <v>178</v>
      </c>
      <c r="J10" s="214">
        <v>61</v>
      </c>
      <c r="K10" s="214">
        <v>2746</v>
      </c>
      <c r="L10" s="214">
        <v>428</v>
      </c>
      <c r="M10" s="214">
        <v>442</v>
      </c>
      <c r="N10" s="214">
        <v>471</v>
      </c>
      <c r="O10" s="214">
        <v>472</v>
      </c>
      <c r="P10" s="214">
        <v>472</v>
      </c>
      <c r="Q10" s="214">
        <v>461</v>
      </c>
      <c r="R10" s="214">
        <v>6</v>
      </c>
      <c r="S10" s="214" t="s">
        <v>188</v>
      </c>
      <c r="T10" s="214">
        <v>45</v>
      </c>
      <c r="U10" s="214">
        <v>91</v>
      </c>
      <c r="V10" s="214">
        <v>11</v>
      </c>
      <c r="W10" s="214">
        <v>1479</v>
      </c>
      <c r="X10" s="214">
        <v>492</v>
      </c>
      <c r="Y10" s="214">
        <v>481</v>
      </c>
      <c r="Z10" s="214">
        <v>506</v>
      </c>
      <c r="AA10" s="214">
        <v>551</v>
      </c>
    </row>
    <row r="11" spans="2:27">
      <c r="B11" s="357"/>
      <c r="C11" s="328">
        <v>53</v>
      </c>
      <c r="D11" s="327" t="s">
        <v>770</v>
      </c>
      <c r="E11" s="370">
        <v>1978</v>
      </c>
      <c r="F11" s="214">
        <v>17</v>
      </c>
      <c r="G11" s="214">
        <v>1</v>
      </c>
      <c r="H11" s="214">
        <v>124</v>
      </c>
      <c r="I11" s="214">
        <v>177</v>
      </c>
      <c r="J11" s="214">
        <v>64</v>
      </c>
      <c r="K11" s="214">
        <v>2756</v>
      </c>
      <c r="L11" s="214">
        <v>458</v>
      </c>
      <c r="M11" s="214">
        <v>431</v>
      </c>
      <c r="N11" s="214">
        <v>453</v>
      </c>
      <c r="O11" s="214">
        <v>470</v>
      </c>
      <c r="P11" s="214">
        <v>468</v>
      </c>
      <c r="Q11" s="214">
        <v>476</v>
      </c>
      <c r="R11" s="214">
        <v>6</v>
      </c>
      <c r="S11" s="214" t="s">
        <v>188</v>
      </c>
      <c r="T11" s="214">
        <v>45</v>
      </c>
      <c r="U11" s="214">
        <v>92</v>
      </c>
      <c r="V11" s="214">
        <v>11</v>
      </c>
      <c r="W11" s="214">
        <v>1449</v>
      </c>
      <c r="X11" s="214">
        <v>469</v>
      </c>
      <c r="Y11" s="214">
        <v>498</v>
      </c>
      <c r="Z11" s="214">
        <v>482</v>
      </c>
      <c r="AA11" s="214">
        <v>506</v>
      </c>
    </row>
    <row r="12" spans="2:27">
      <c r="B12" s="357"/>
      <c r="C12" s="328">
        <v>54</v>
      </c>
      <c r="D12" s="327" t="s">
        <v>770</v>
      </c>
      <c r="E12" s="370">
        <v>1979</v>
      </c>
      <c r="F12" s="214">
        <v>17</v>
      </c>
      <c r="G12" s="214">
        <v>1</v>
      </c>
      <c r="H12" s="214">
        <v>126</v>
      </c>
      <c r="I12" s="214">
        <v>184</v>
      </c>
      <c r="J12" s="214">
        <v>62</v>
      </c>
      <c r="K12" s="214">
        <v>2758</v>
      </c>
      <c r="L12" s="214">
        <v>467</v>
      </c>
      <c r="M12" s="214">
        <v>459</v>
      </c>
      <c r="N12" s="214">
        <v>430</v>
      </c>
      <c r="O12" s="214">
        <v>455</v>
      </c>
      <c r="P12" s="214">
        <v>475</v>
      </c>
      <c r="Q12" s="214">
        <v>472</v>
      </c>
      <c r="R12" s="214">
        <v>6</v>
      </c>
      <c r="S12" s="214" t="s">
        <v>188</v>
      </c>
      <c r="T12" s="214">
        <v>44</v>
      </c>
      <c r="U12" s="214">
        <v>89</v>
      </c>
      <c r="V12" s="214">
        <v>10</v>
      </c>
      <c r="W12" s="214">
        <v>1439</v>
      </c>
      <c r="X12" s="214">
        <v>475</v>
      </c>
      <c r="Y12" s="214">
        <v>465</v>
      </c>
      <c r="Z12" s="214">
        <v>499</v>
      </c>
      <c r="AA12" s="214">
        <v>485</v>
      </c>
    </row>
    <row r="13" spans="2:27">
      <c r="B13" s="357"/>
      <c r="C13" s="328">
        <v>55</v>
      </c>
      <c r="D13" s="327" t="s">
        <v>770</v>
      </c>
      <c r="E13" s="370">
        <v>1980</v>
      </c>
      <c r="F13" s="214">
        <v>14</v>
      </c>
      <c r="G13" s="214">
        <v>1</v>
      </c>
      <c r="H13" s="214">
        <v>119</v>
      </c>
      <c r="I13" s="214">
        <v>171</v>
      </c>
      <c r="J13" s="214">
        <v>53</v>
      </c>
      <c r="K13" s="214">
        <v>2788</v>
      </c>
      <c r="L13" s="214">
        <v>479</v>
      </c>
      <c r="M13" s="214">
        <v>474</v>
      </c>
      <c r="N13" s="214">
        <v>455</v>
      </c>
      <c r="O13" s="214">
        <v>441</v>
      </c>
      <c r="P13" s="214">
        <v>462</v>
      </c>
      <c r="Q13" s="214">
        <v>477</v>
      </c>
      <c r="R13" s="214">
        <v>6</v>
      </c>
      <c r="S13" s="214" t="s">
        <v>188</v>
      </c>
      <c r="T13" s="214">
        <v>44</v>
      </c>
      <c r="U13" s="214">
        <v>90</v>
      </c>
      <c r="V13" s="214">
        <v>10</v>
      </c>
      <c r="W13" s="214">
        <v>1422</v>
      </c>
      <c r="X13" s="214">
        <v>476</v>
      </c>
      <c r="Y13" s="214">
        <v>482</v>
      </c>
      <c r="Z13" s="214">
        <v>464</v>
      </c>
      <c r="AA13" s="214">
        <v>497</v>
      </c>
    </row>
    <row r="14" spans="2:27">
      <c r="B14" s="357"/>
      <c r="C14" s="328">
        <v>56</v>
      </c>
      <c r="D14" s="327" t="s">
        <v>770</v>
      </c>
      <c r="E14" s="370">
        <v>1981</v>
      </c>
      <c r="F14" s="214">
        <v>14</v>
      </c>
      <c r="G14" s="214">
        <v>1</v>
      </c>
      <c r="H14" s="214">
        <v>116</v>
      </c>
      <c r="I14" s="214">
        <v>168</v>
      </c>
      <c r="J14" s="214">
        <v>53</v>
      </c>
      <c r="K14" s="214">
        <v>2771</v>
      </c>
      <c r="L14" s="214">
        <v>463</v>
      </c>
      <c r="M14" s="214">
        <v>477</v>
      </c>
      <c r="N14" s="214">
        <v>468</v>
      </c>
      <c r="O14" s="214">
        <v>458</v>
      </c>
      <c r="P14" s="214">
        <v>449</v>
      </c>
      <c r="Q14" s="214">
        <v>456</v>
      </c>
      <c r="R14" s="214">
        <v>6</v>
      </c>
      <c r="S14" s="214" t="s">
        <v>188</v>
      </c>
      <c r="T14" s="214">
        <v>44</v>
      </c>
      <c r="U14" s="214">
        <v>89</v>
      </c>
      <c r="V14" s="214">
        <v>11</v>
      </c>
      <c r="W14" s="214">
        <v>1444</v>
      </c>
      <c r="X14" s="214">
        <v>480</v>
      </c>
      <c r="Y14" s="214">
        <v>479</v>
      </c>
      <c r="Z14" s="214">
        <v>485</v>
      </c>
      <c r="AA14" s="214">
        <v>464</v>
      </c>
    </row>
    <row r="15" spans="2:27">
      <c r="B15" s="357"/>
      <c r="C15" s="328">
        <v>57</v>
      </c>
      <c r="D15" s="327" t="s">
        <v>770</v>
      </c>
      <c r="E15" s="370">
        <v>1982</v>
      </c>
      <c r="F15" s="214">
        <v>14</v>
      </c>
      <c r="G15" s="214">
        <v>1</v>
      </c>
      <c r="H15" s="214">
        <v>119</v>
      </c>
      <c r="I15" s="214">
        <v>171</v>
      </c>
      <c r="J15" s="214">
        <v>51</v>
      </c>
      <c r="K15" s="214">
        <v>2816</v>
      </c>
      <c r="L15" s="214">
        <v>487</v>
      </c>
      <c r="M15" s="214">
        <v>462</v>
      </c>
      <c r="N15" s="214">
        <v>483</v>
      </c>
      <c r="O15" s="214">
        <v>474</v>
      </c>
      <c r="P15" s="214">
        <v>463</v>
      </c>
      <c r="Q15" s="214">
        <v>447</v>
      </c>
      <c r="R15" s="214">
        <v>6</v>
      </c>
      <c r="S15" s="214" t="s">
        <v>188</v>
      </c>
      <c r="T15" s="214">
        <v>42</v>
      </c>
      <c r="U15" s="214">
        <v>86</v>
      </c>
      <c r="V15" s="214">
        <v>12</v>
      </c>
      <c r="W15" s="214">
        <v>1423</v>
      </c>
      <c r="X15" s="214">
        <v>461</v>
      </c>
      <c r="Y15" s="214">
        <v>484</v>
      </c>
      <c r="Z15" s="214">
        <v>478</v>
      </c>
      <c r="AA15" s="214">
        <v>489</v>
      </c>
    </row>
    <row r="16" spans="2:27">
      <c r="B16" s="357"/>
      <c r="C16" s="328">
        <v>58</v>
      </c>
      <c r="D16" s="327" t="s">
        <v>770</v>
      </c>
      <c r="E16" s="370">
        <v>1983</v>
      </c>
      <c r="F16" s="214">
        <v>14</v>
      </c>
      <c r="G16" s="214">
        <v>1</v>
      </c>
      <c r="H16" s="214">
        <v>116</v>
      </c>
      <c r="I16" s="214">
        <v>167</v>
      </c>
      <c r="J16" s="214">
        <v>53</v>
      </c>
      <c r="K16" s="214">
        <v>2833</v>
      </c>
      <c r="L16" s="214">
        <v>450</v>
      </c>
      <c r="M16" s="214">
        <v>488</v>
      </c>
      <c r="N16" s="214">
        <v>471</v>
      </c>
      <c r="O16" s="214">
        <v>484</v>
      </c>
      <c r="P16" s="214">
        <v>477</v>
      </c>
      <c r="Q16" s="214">
        <v>463</v>
      </c>
      <c r="R16" s="214">
        <v>6</v>
      </c>
      <c r="S16" s="214" t="s">
        <v>188</v>
      </c>
      <c r="T16" s="214">
        <v>45</v>
      </c>
      <c r="U16" s="214">
        <v>94</v>
      </c>
      <c r="V16" s="214">
        <v>12</v>
      </c>
      <c r="W16" s="214">
        <v>1404</v>
      </c>
      <c r="X16" s="214">
        <v>456</v>
      </c>
      <c r="Y16" s="214">
        <v>460</v>
      </c>
      <c r="Z16" s="214">
        <v>488</v>
      </c>
      <c r="AA16" s="214">
        <v>477</v>
      </c>
    </row>
    <row r="17" spans="2:27">
      <c r="B17" s="357"/>
      <c r="C17" s="328">
        <v>59</v>
      </c>
      <c r="D17" s="327" t="s">
        <v>770</v>
      </c>
      <c r="E17" s="370">
        <v>1984</v>
      </c>
      <c r="F17" s="214">
        <v>14</v>
      </c>
      <c r="G17" s="214">
        <v>1</v>
      </c>
      <c r="H17" s="214">
        <v>117</v>
      </c>
      <c r="I17" s="214">
        <v>167</v>
      </c>
      <c r="J17" s="214">
        <v>53</v>
      </c>
      <c r="K17" s="214">
        <v>2806</v>
      </c>
      <c r="L17" s="214">
        <v>432</v>
      </c>
      <c r="M17" s="214">
        <v>450</v>
      </c>
      <c r="N17" s="214">
        <v>495</v>
      </c>
      <c r="O17" s="214">
        <v>476</v>
      </c>
      <c r="P17" s="214">
        <v>481</v>
      </c>
      <c r="Q17" s="214">
        <v>472</v>
      </c>
      <c r="R17" s="214">
        <v>6</v>
      </c>
      <c r="S17" s="214" t="s">
        <v>188</v>
      </c>
      <c r="T17" s="214">
        <v>45</v>
      </c>
      <c r="U17" s="214">
        <v>91</v>
      </c>
      <c r="V17" s="214">
        <v>12</v>
      </c>
      <c r="W17" s="214">
        <v>1369</v>
      </c>
      <c r="X17" s="214">
        <v>457</v>
      </c>
      <c r="Y17" s="214">
        <v>457</v>
      </c>
      <c r="Z17" s="214">
        <v>455</v>
      </c>
      <c r="AA17" s="214">
        <v>486</v>
      </c>
    </row>
    <row r="18" spans="2:27">
      <c r="B18" s="357"/>
      <c r="C18" s="328">
        <v>60</v>
      </c>
      <c r="D18" s="327" t="s">
        <v>770</v>
      </c>
      <c r="E18" s="370">
        <v>1985</v>
      </c>
      <c r="F18" s="214">
        <v>14</v>
      </c>
      <c r="G18" s="214">
        <v>1</v>
      </c>
      <c r="H18" s="214">
        <v>117</v>
      </c>
      <c r="I18" s="214">
        <v>171</v>
      </c>
      <c r="J18" s="214">
        <v>45</v>
      </c>
      <c r="K18" s="214">
        <v>2754</v>
      </c>
      <c r="L18" s="214">
        <v>413</v>
      </c>
      <c r="M18" s="214">
        <v>432</v>
      </c>
      <c r="N18" s="214">
        <v>456</v>
      </c>
      <c r="O18" s="214">
        <v>492</v>
      </c>
      <c r="P18" s="214">
        <v>481</v>
      </c>
      <c r="Q18" s="214">
        <v>480</v>
      </c>
      <c r="R18" s="214">
        <v>6</v>
      </c>
      <c r="S18" s="214" t="s">
        <v>188</v>
      </c>
      <c r="T18" s="214">
        <v>46</v>
      </c>
      <c r="U18" s="214">
        <v>91</v>
      </c>
      <c r="V18" s="214">
        <v>11</v>
      </c>
      <c r="W18" s="214">
        <v>1391</v>
      </c>
      <c r="X18" s="214">
        <v>473</v>
      </c>
      <c r="Y18" s="214">
        <v>461</v>
      </c>
      <c r="Z18" s="214">
        <v>457</v>
      </c>
      <c r="AA18" s="214">
        <v>457</v>
      </c>
    </row>
    <row r="19" spans="2:27">
      <c r="B19" s="357"/>
      <c r="C19" s="328">
        <v>61</v>
      </c>
      <c r="D19" s="327" t="s">
        <v>770</v>
      </c>
      <c r="E19" s="370">
        <v>1986</v>
      </c>
      <c r="F19" s="214">
        <v>14</v>
      </c>
      <c r="G19" s="214">
        <v>1</v>
      </c>
      <c r="H19" s="214">
        <v>116</v>
      </c>
      <c r="I19" s="214">
        <v>166</v>
      </c>
      <c r="J19" s="214">
        <v>44</v>
      </c>
      <c r="K19" s="214">
        <v>2662</v>
      </c>
      <c r="L19" s="214">
        <v>403</v>
      </c>
      <c r="M19" s="214">
        <v>414</v>
      </c>
      <c r="N19" s="214">
        <v>433</v>
      </c>
      <c r="O19" s="214">
        <v>444</v>
      </c>
      <c r="P19" s="214">
        <v>487</v>
      </c>
      <c r="Q19" s="214">
        <v>481</v>
      </c>
      <c r="R19" s="214">
        <v>6</v>
      </c>
      <c r="S19" s="214" t="s">
        <v>188</v>
      </c>
      <c r="T19" s="214">
        <v>45</v>
      </c>
      <c r="U19" s="214">
        <v>90</v>
      </c>
      <c r="V19" s="214">
        <v>11</v>
      </c>
      <c r="W19" s="214">
        <v>1412</v>
      </c>
      <c r="X19" s="214">
        <v>485</v>
      </c>
      <c r="Y19" s="214">
        <v>467</v>
      </c>
      <c r="Z19" s="214">
        <v>460</v>
      </c>
      <c r="AA19" s="214">
        <v>457</v>
      </c>
    </row>
    <row r="20" spans="2:27">
      <c r="B20" s="357"/>
      <c r="C20" s="328">
        <v>62</v>
      </c>
      <c r="D20" s="327" t="s">
        <v>770</v>
      </c>
      <c r="E20" s="370">
        <v>1987</v>
      </c>
      <c r="F20" s="214">
        <v>14</v>
      </c>
      <c r="G20" s="214">
        <v>1</v>
      </c>
      <c r="H20" s="214">
        <v>110</v>
      </c>
      <c r="I20" s="214">
        <v>160</v>
      </c>
      <c r="J20" s="214">
        <v>42</v>
      </c>
      <c r="K20" s="214">
        <v>2559</v>
      </c>
      <c r="L20" s="214">
        <v>363</v>
      </c>
      <c r="M20" s="214">
        <v>410</v>
      </c>
      <c r="N20" s="214">
        <v>418</v>
      </c>
      <c r="O20" s="214">
        <v>428</v>
      </c>
      <c r="P20" s="214">
        <v>449</v>
      </c>
      <c r="Q20" s="214">
        <v>491</v>
      </c>
      <c r="R20" s="214">
        <v>6</v>
      </c>
      <c r="S20" s="214" t="s">
        <v>188</v>
      </c>
      <c r="T20" s="214">
        <v>45</v>
      </c>
      <c r="U20" s="214">
        <v>93</v>
      </c>
      <c r="V20" s="214">
        <v>11</v>
      </c>
      <c r="W20" s="214">
        <v>1431</v>
      </c>
      <c r="X20" s="214">
        <v>474</v>
      </c>
      <c r="Y20" s="214">
        <v>490</v>
      </c>
      <c r="Z20" s="214">
        <v>467</v>
      </c>
      <c r="AA20" s="214">
        <v>463</v>
      </c>
    </row>
    <row r="21" spans="2:27">
      <c r="B21" s="357"/>
      <c r="C21" s="328">
        <v>63</v>
      </c>
      <c r="D21" s="327" t="s">
        <v>770</v>
      </c>
      <c r="E21" s="370">
        <v>1988</v>
      </c>
      <c r="F21" s="214">
        <v>14</v>
      </c>
      <c r="G21" s="214">
        <v>1</v>
      </c>
      <c r="H21" s="214">
        <v>107</v>
      </c>
      <c r="I21" s="214">
        <v>157</v>
      </c>
      <c r="J21" s="214">
        <v>42</v>
      </c>
      <c r="K21" s="214">
        <v>2441</v>
      </c>
      <c r="L21" s="214">
        <v>367</v>
      </c>
      <c r="M21" s="214">
        <v>366</v>
      </c>
      <c r="N21" s="214">
        <v>415</v>
      </c>
      <c r="O21" s="214">
        <v>412</v>
      </c>
      <c r="P21" s="214">
        <v>430</v>
      </c>
      <c r="Q21" s="214">
        <v>451</v>
      </c>
      <c r="R21" s="214">
        <v>6</v>
      </c>
      <c r="S21" s="214" t="s">
        <v>188</v>
      </c>
      <c r="T21" s="214">
        <v>46</v>
      </c>
      <c r="U21" s="214">
        <v>93</v>
      </c>
      <c r="V21" s="214">
        <v>11</v>
      </c>
      <c r="W21" s="214">
        <v>1461</v>
      </c>
      <c r="X21" s="214">
        <v>491</v>
      </c>
      <c r="Y21" s="214">
        <v>477</v>
      </c>
      <c r="Z21" s="214">
        <v>493</v>
      </c>
      <c r="AA21" s="214">
        <v>468</v>
      </c>
    </row>
    <row r="22" spans="2:27">
      <c r="B22" s="364" t="s">
        <v>87</v>
      </c>
      <c r="C22" s="328">
        <v>1</v>
      </c>
      <c r="D22" s="327" t="s">
        <v>770</v>
      </c>
      <c r="E22" s="370">
        <v>1989</v>
      </c>
      <c r="F22" s="214">
        <v>14</v>
      </c>
      <c r="G22" s="214">
        <v>1</v>
      </c>
      <c r="H22" s="214">
        <v>103</v>
      </c>
      <c r="I22" s="214">
        <v>153</v>
      </c>
      <c r="J22" s="214">
        <v>39</v>
      </c>
      <c r="K22" s="214">
        <v>2342</v>
      </c>
      <c r="L22" s="214">
        <v>360</v>
      </c>
      <c r="M22" s="214">
        <v>366</v>
      </c>
      <c r="N22" s="214">
        <v>364</v>
      </c>
      <c r="O22" s="214">
        <v>413</v>
      </c>
      <c r="P22" s="214">
        <v>408</v>
      </c>
      <c r="Q22" s="214">
        <v>431</v>
      </c>
      <c r="R22" s="214">
        <v>6</v>
      </c>
      <c r="S22" s="214" t="s">
        <v>188</v>
      </c>
      <c r="T22" s="214">
        <v>44</v>
      </c>
      <c r="U22" s="214">
        <v>88</v>
      </c>
      <c r="V22" s="214">
        <v>11</v>
      </c>
      <c r="W22" s="214">
        <v>1422</v>
      </c>
      <c r="X22" s="214">
        <v>450</v>
      </c>
      <c r="Y22" s="214">
        <v>487</v>
      </c>
      <c r="Z22" s="214">
        <v>485</v>
      </c>
      <c r="AA22" s="214">
        <v>487</v>
      </c>
    </row>
    <row r="23" spans="2:27">
      <c r="B23" s="357"/>
      <c r="C23" s="328">
        <v>2</v>
      </c>
      <c r="D23" s="327" t="s">
        <v>770</v>
      </c>
      <c r="E23" s="370">
        <v>1990</v>
      </c>
      <c r="F23" s="214">
        <v>14</v>
      </c>
      <c r="G23" s="214">
        <v>1</v>
      </c>
      <c r="H23" s="214">
        <v>101</v>
      </c>
      <c r="I23" s="214">
        <v>158</v>
      </c>
      <c r="J23" s="214">
        <v>35</v>
      </c>
      <c r="K23" s="214">
        <v>2296</v>
      </c>
      <c r="L23" s="214">
        <v>379</v>
      </c>
      <c r="M23" s="214">
        <v>360</v>
      </c>
      <c r="N23" s="214">
        <v>368</v>
      </c>
      <c r="O23" s="214">
        <v>363</v>
      </c>
      <c r="P23" s="214">
        <v>415</v>
      </c>
      <c r="Q23" s="214">
        <v>411</v>
      </c>
      <c r="R23" s="214">
        <v>6</v>
      </c>
      <c r="S23" s="214" t="s">
        <v>188</v>
      </c>
      <c r="T23" s="214">
        <v>45</v>
      </c>
      <c r="U23" s="214">
        <v>96</v>
      </c>
      <c r="V23" s="214">
        <v>11</v>
      </c>
      <c r="W23" s="214">
        <v>1375</v>
      </c>
      <c r="X23" s="214">
        <v>436</v>
      </c>
      <c r="Y23" s="214">
        <v>450</v>
      </c>
      <c r="Z23" s="214">
        <v>489</v>
      </c>
      <c r="AA23" s="214">
        <v>484</v>
      </c>
    </row>
    <row r="24" spans="2:27">
      <c r="B24" s="357"/>
      <c r="C24" s="328">
        <v>3</v>
      </c>
      <c r="D24" s="327" t="s">
        <v>770</v>
      </c>
      <c r="E24" s="370">
        <v>1991</v>
      </c>
      <c r="F24" s="214">
        <v>14</v>
      </c>
      <c r="G24" s="214">
        <v>1</v>
      </c>
      <c r="H24" s="214">
        <v>99</v>
      </c>
      <c r="I24" s="214">
        <v>157</v>
      </c>
      <c r="J24" s="214">
        <v>33</v>
      </c>
      <c r="K24" s="214">
        <v>2182</v>
      </c>
      <c r="L24" s="214">
        <v>314</v>
      </c>
      <c r="M24" s="214">
        <v>369</v>
      </c>
      <c r="N24" s="214">
        <v>360</v>
      </c>
      <c r="O24" s="214">
        <v>365</v>
      </c>
      <c r="P24" s="214">
        <v>359</v>
      </c>
      <c r="Q24" s="214">
        <v>415</v>
      </c>
      <c r="R24" s="214">
        <v>6</v>
      </c>
      <c r="S24" s="214" t="s">
        <v>188</v>
      </c>
      <c r="T24" s="214">
        <v>45</v>
      </c>
      <c r="U24" s="214">
        <v>97</v>
      </c>
      <c r="V24" s="214">
        <v>11</v>
      </c>
      <c r="W24" s="214">
        <v>1293</v>
      </c>
      <c r="X24" s="214">
        <v>410</v>
      </c>
      <c r="Y24" s="214">
        <v>431</v>
      </c>
      <c r="Z24" s="214">
        <v>452</v>
      </c>
      <c r="AA24" s="214">
        <v>492</v>
      </c>
    </row>
    <row r="25" spans="2:27">
      <c r="B25" s="357"/>
      <c r="C25" s="328">
        <v>4</v>
      </c>
      <c r="D25" s="327" t="s">
        <v>770</v>
      </c>
      <c r="E25" s="370">
        <v>1992</v>
      </c>
      <c r="F25" s="214">
        <v>14</v>
      </c>
      <c r="G25" s="214">
        <v>1</v>
      </c>
      <c r="H25" s="214">
        <v>98</v>
      </c>
      <c r="I25" s="214">
        <v>164</v>
      </c>
      <c r="J25" s="214">
        <v>38</v>
      </c>
      <c r="K25" s="214">
        <v>2128</v>
      </c>
      <c r="L25" s="214">
        <v>343</v>
      </c>
      <c r="M25" s="214">
        <v>319</v>
      </c>
      <c r="N25" s="214">
        <v>367</v>
      </c>
      <c r="O25" s="214">
        <v>365</v>
      </c>
      <c r="P25" s="214">
        <v>369</v>
      </c>
      <c r="Q25" s="214">
        <v>365</v>
      </c>
      <c r="R25" s="214">
        <v>6</v>
      </c>
      <c r="S25" s="214" t="s">
        <v>188</v>
      </c>
      <c r="T25" s="214">
        <v>44</v>
      </c>
      <c r="U25" s="214">
        <v>96</v>
      </c>
      <c r="V25" s="214">
        <v>11</v>
      </c>
      <c r="W25" s="214">
        <v>1254</v>
      </c>
      <c r="X25" s="214">
        <v>417</v>
      </c>
      <c r="Y25" s="214">
        <v>410</v>
      </c>
      <c r="Z25" s="214">
        <v>427</v>
      </c>
      <c r="AA25" s="214">
        <v>453</v>
      </c>
    </row>
    <row r="26" spans="2:27">
      <c r="B26" s="357"/>
      <c r="C26" s="328">
        <v>5</v>
      </c>
      <c r="D26" s="327" t="s">
        <v>770</v>
      </c>
      <c r="E26" s="370">
        <v>1993</v>
      </c>
      <c r="F26" s="214">
        <v>14</v>
      </c>
      <c r="G26" s="214">
        <v>1</v>
      </c>
      <c r="H26" s="214">
        <v>99</v>
      </c>
      <c r="I26" s="214">
        <v>160</v>
      </c>
      <c r="J26" s="214">
        <v>37</v>
      </c>
      <c r="K26" s="214">
        <v>2106</v>
      </c>
      <c r="L26" s="214">
        <v>339</v>
      </c>
      <c r="M26" s="214">
        <v>346</v>
      </c>
      <c r="N26" s="214">
        <v>323</v>
      </c>
      <c r="O26" s="214">
        <v>366</v>
      </c>
      <c r="P26" s="214">
        <v>364</v>
      </c>
      <c r="Q26" s="214">
        <v>368</v>
      </c>
      <c r="R26" s="214">
        <v>6</v>
      </c>
      <c r="S26" s="214" t="s">
        <v>188</v>
      </c>
      <c r="T26" s="214">
        <v>42</v>
      </c>
      <c r="U26" s="214">
        <v>92</v>
      </c>
      <c r="V26" s="214">
        <v>11</v>
      </c>
      <c r="W26" s="214">
        <v>1192</v>
      </c>
      <c r="X26" s="214">
        <v>364</v>
      </c>
      <c r="Y26" s="214">
        <v>417</v>
      </c>
      <c r="Z26" s="214">
        <v>411</v>
      </c>
      <c r="AA26" s="214">
        <v>432</v>
      </c>
    </row>
    <row r="27" spans="2:27">
      <c r="B27" s="357"/>
      <c r="C27" s="328">
        <v>6</v>
      </c>
      <c r="D27" s="327" t="s">
        <v>770</v>
      </c>
      <c r="E27" s="370">
        <v>1994</v>
      </c>
      <c r="F27" s="214">
        <v>14</v>
      </c>
      <c r="G27" s="214">
        <v>1</v>
      </c>
      <c r="H27" s="214">
        <v>101</v>
      </c>
      <c r="I27" s="214">
        <v>168</v>
      </c>
      <c r="J27" s="214">
        <v>47</v>
      </c>
      <c r="K27" s="214">
        <v>2078</v>
      </c>
      <c r="L27" s="214">
        <v>332</v>
      </c>
      <c r="M27" s="214">
        <v>341</v>
      </c>
      <c r="N27" s="214">
        <v>344</v>
      </c>
      <c r="O27" s="214">
        <v>327</v>
      </c>
      <c r="P27" s="214">
        <v>370</v>
      </c>
      <c r="Q27" s="214">
        <v>364</v>
      </c>
      <c r="R27" s="214">
        <v>6</v>
      </c>
      <c r="S27" s="214" t="s">
        <v>188</v>
      </c>
      <c r="T27" s="214">
        <v>40</v>
      </c>
      <c r="U27" s="214">
        <v>91</v>
      </c>
      <c r="V27" s="214">
        <v>11</v>
      </c>
      <c r="W27" s="214">
        <v>1156</v>
      </c>
      <c r="X27" s="214">
        <v>373</v>
      </c>
      <c r="Y27" s="214">
        <v>364</v>
      </c>
      <c r="Z27" s="214">
        <v>419</v>
      </c>
      <c r="AA27" s="214">
        <v>411</v>
      </c>
    </row>
    <row r="28" spans="2:27">
      <c r="B28" s="357"/>
      <c r="C28" s="328">
        <v>7</v>
      </c>
      <c r="D28" s="327" t="s">
        <v>770</v>
      </c>
      <c r="E28" s="370">
        <v>1995</v>
      </c>
      <c r="F28" s="214">
        <v>14</v>
      </c>
      <c r="G28" s="214">
        <v>1</v>
      </c>
      <c r="H28" s="214">
        <v>101</v>
      </c>
      <c r="I28" s="214">
        <v>166</v>
      </c>
      <c r="J28" s="214">
        <v>48</v>
      </c>
      <c r="K28" s="214">
        <v>2006</v>
      </c>
      <c r="L28" s="214">
        <v>286</v>
      </c>
      <c r="M28" s="214">
        <v>334</v>
      </c>
      <c r="N28" s="214">
        <v>342</v>
      </c>
      <c r="O28" s="214">
        <v>347</v>
      </c>
      <c r="P28" s="214">
        <v>321</v>
      </c>
      <c r="Q28" s="214">
        <v>376</v>
      </c>
      <c r="R28" s="214">
        <v>6</v>
      </c>
      <c r="S28" s="214" t="s">
        <v>188</v>
      </c>
      <c r="T28" s="214">
        <v>38</v>
      </c>
      <c r="U28" s="214">
        <v>90</v>
      </c>
      <c r="V28" s="214">
        <v>12</v>
      </c>
      <c r="W28" s="214">
        <v>1107</v>
      </c>
      <c r="X28" s="214">
        <v>368</v>
      </c>
      <c r="Y28" s="214">
        <v>372</v>
      </c>
      <c r="Z28" s="214">
        <v>367</v>
      </c>
      <c r="AA28" s="214">
        <v>420</v>
      </c>
    </row>
    <row r="29" spans="2:27">
      <c r="B29" s="357"/>
      <c r="C29" s="328">
        <v>8</v>
      </c>
      <c r="D29" s="327" t="s">
        <v>770</v>
      </c>
      <c r="E29" s="370">
        <v>1996</v>
      </c>
      <c r="F29" s="214">
        <v>14</v>
      </c>
      <c r="G29" s="214">
        <v>1</v>
      </c>
      <c r="H29" s="214">
        <v>96</v>
      </c>
      <c r="I29" s="214">
        <v>165</v>
      </c>
      <c r="J29" s="214">
        <v>47</v>
      </c>
      <c r="K29" s="214">
        <v>1896</v>
      </c>
      <c r="L29" s="214">
        <v>267</v>
      </c>
      <c r="M29" s="214">
        <v>293</v>
      </c>
      <c r="N29" s="214">
        <v>338</v>
      </c>
      <c r="O29" s="214">
        <v>337</v>
      </c>
      <c r="P29" s="214">
        <v>342</v>
      </c>
      <c r="Q29" s="214">
        <v>319</v>
      </c>
      <c r="R29" s="214">
        <v>6</v>
      </c>
      <c r="S29" s="214" t="s">
        <v>188</v>
      </c>
      <c r="T29" s="214">
        <v>42</v>
      </c>
      <c r="U29" s="214">
        <v>100</v>
      </c>
      <c r="V29" s="214">
        <v>11</v>
      </c>
      <c r="W29" s="214">
        <v>1117</v>
      </c>
      <c r="X29" s="214">
        <v>377</v>
      </c>
      <c r="Y29" s="214">
        <v>368</v>
      </c>
      <c r="Z29" s="214">
        <v>372</v>
      </c>
      <c r="AA29" s="214">
        <v>368</v>
      </c>
    </row>
    <row r="30" spans="2:27">
      <c r="B30" s="357"/>
      <c r="C30" s="328">
        <v>9</v>
      </c>
      <c r="D30" s="327" t="s">
        <v>770</v>
      </c>
      <c r="E30" s="370">
        <v>1997</v>
      </c>
      <c r="F30" s="214">
        <v>14</v>
      </c>
      <c r="G30" s="214">
        <v>1</v>
      </c>
      <c r="H30" s="214">
        <v>97</v>
      </c>
      <c r="I30" s="214">
        <v>160</v>
      </c>
      <c r="J30" s="214">
        <v>49</v>
      </c>
      <c r="K30" s="214">
        <v>1879</v>
      </c>
      <c r="L30" s="214">
        <v>279</v>
      </c>
      <c r="M30" s="214">
        <v>282</v>
      </c>
      <c r="N30" s="214">
        <v>293</v>
      </c>
      <c r="O30" s="214">
        <v>336</v>
      </c>
      <c r="P30" s="214">
        <v>342</v>
      </c>
      <c r="Q30" s="214">
        <v>347</v>
      </c>
      <c r="R30" s="214">
        <v>6</v>
      </c>
      <c r="S30" s="214" t="s">
        <v>188</v>
      </c>
      <c r="T30" s="214">
        <v>40</v>
      </c>
      <c r="U30" s="214">
        <v>96</v>
      </c>
      <c r="V30" s="214">
        <v>11</v>
      </c>
      <c r="W30" s="214">
        <v>1073</v>
      </c>
      <c r="X30" s="214">
        <v>326</v>
      </c>
      <c r="Y30" s="214">
        <v>377</v>
      </c>
      <c r="Z30" s="214">
        <v>370</v>
      </c>
      <c r="AA30" s="214">
        <v>377</v>
      </c>
    </row>
    <row r="31" spans="2:27">
      <c r="B31" s="357"/>
      <c r="C31" s="328">
        <v>10</v>
      </c>
      <c r="D31" s="327" t="s">
        <v>770</v>
      </c>
      <c r="E31" s="370">
        <v>1998</v>
      </c>
      <c r="F31" s="214">
        <v>14</v>
      </c>
      <c r="G31" s="214">
        <v>1</v>
      </c>
      <c r="H31" s="214">
        <v>99</v>
      </c>
      <c r="I31" s="214">
        <v>165</v>
      </c>
      <c r="J31" s="214">
        <v>51</v>
      </c>
      <c r="K31" s="214">
        <v>1824</v>
      </c>
      <c r="L31" s="214">
        <v>295</v>
      </c>
      <c r="M31" s="214">
        <v>280</v>
      </c>
      <c r="N31" s="214">
        <v>279</v>
      </c>
      <c r="O31" s="214">
        <v>296</v>
      </c>
      <c r="P31" s="214">
        <v>341</v>
      </c>
      <c r="Q31" s="214">
        <v>333</v>
      </c>
      <c r="R31" s="214">
        <v>6</v>
      </c>
      <c r="S31" s="214" t="s">
        <v>188</v>
      </c>
      <c r="T31" s="214">
        <v>41</v>
      </c>
      <c r="U31" s="214">
        <v>93</v>
      </c>
      <c r="V31" s="214">
        <v>11</v>
      </c>
      <c r="W31" s="214">
        <v>1038</v>
      </c>
      <c r="X31" s="214">
        <v>341</v>
      </c>
      <c r="Y31" s="214">
        <v>322</v>
      </c>
      <c r="Z31" s="214">
        <v>375</v>
      </c>
      <c r="AA31" s="214">
        <v>368</v>
      </c>
    </row>
    <row r="32" spans="2:27">
      <c r="B32" s="357"/>
      <c r="C32" s="328">
        <v>11</v>
      </c>
      <c r="D32" s="327" t="s">
        <v>770</v>
      </c>
      <c r="E32" s="370">
        <v>1999</v>
      </c>
      <c r="F32" s="214">
        <v>14</v>
      </c>
      <c r="G32" s="214">
        <v>1</v>
      </c>
      <c r="H32" s="214">
        <v>93</v>
      </c>
      <c r="I32" s="214">
        <v>157</v>
      </c>
      <c r="J32" s="214">
        <v>51</v>
      </c>
      <c r="K32" s="214">
        <v>1740</v>
      </c>
      <c r="L32" s="214">
        <v>243</v>
      </c>
      <c r="M32" s="214">
        <v>294</v>
      </c>
      <c r="N32" s="214">
        <v>282</v>
      </c>
      <c r="O32" s="214">
        <v>281</v>
      </c>
      <c r="P32" s="214">
        <v>298</v>
      </c>
      <c r="Q32" s="214">
        <v>342</v>
      </c>
      <c r="R32" s="214">
        <v>6</v>
      </c>
      <c r="S32" s="214" t="s">
        <v>188</v>
      </c>
      <c r="T32" s="214">
        <v>40</v>
      </c>
      <c r="U32" s="214">
        <v>95</v>
      </c>
      <c r="V32" s="214">
        <v>11</v>
      </c>
      <c r="W32" s="214">
        <v>998</v>
      </c>
      <c r="X32" s="214">
        <v>331</v>
      </c>
      <c r="Y32" s="214">
        <v>344</v>
      </c>
      <c r="Z32" s="214">
        <v>323</v>
      </c>
      <c r="AA32" s="214">
        <v>375</v>
      </c>
    </row>
    <row r="33" spans="2:27">
      <c r="B33" s="357"/>
      <c r="C33" s="328">
        <v>12</v>
      </c>
      <c r="D33" s="327" t="s">
        <v>770</v>
      </c>
      <c r="E33" s="370">
        <v>2000</v>
      </c>
      <c r="F33" s="214">
        <v>14</v>
      </c>
      <c r="G33" s="214">
        <v>1</v>
      </c>
      <c r="H33" s="214">
        <v>92</v>
      </c>
      <c r="I33" s="214">
        <v>154</v>
      </c>
      <c r="J33" s="214">
        <v>51</v>
      </c>
      <c r="K33" s="214">
        <v>1654</v>
      </c>
      <c r="L33" s="214">
        <v>273</v>
      </c>
      <c r="M33" s="214">
        <v>244</v>
      </c>
      <c r="N33" s="214">
        <v>289</v>
      </c>
      <c r="O33" s="214">
        <v>273</v>
      </c>
      <c r="P33" s="214">
        <v>279</v>
      </c>
      <c r="Q33" s="214">
        <v>296</v>
      </c>
      <c r="R33" s="214">
        <v>6</v>
      </c>
      <c r="S33" s="214" t="s">
        <v>188</v>
      </c>
      <c r="T33" s="214">
        <v>41</v>
      </c>
      <c r="U33" s="214">
        <v>94</v>
      </c>
      <c r="V33" s="214">
        <v>11</v>
      </c>
      <c r="W33" s="214">
        <v>1008</v>
      </c>
      <c r="X33" s="214">
        <v>336</v>
      </c>
      <c r="Y33" s="214">
        <v>329</v>
      </c>
      <c r="Z33" s="214">
        <v>343</v>
      </c>
      <c r="AA33" s="214">
        <v>323</v>
      </c>
    </row>
    <row r="34" spans="2:27">
      <c r="B34" s="357"/>
      <c r="C34" s="328">
        <v>13</v>
      </c>
      <c r="D34" s="327" t="s">
        <v>770</v>
      </c>
      <c r="E34" s="370">
        <v>2001</v>
      </c>
      <c r="F34" s="214">
        <v>11</v>
      </c>
      <c r="G34" s="214">
        <v>1</v>
      </c>
      <c r="H34" s="214">
        <v>78</v>
      </c>
      <c r="I34" s="214">
        <v>131</v>
      </c>
      <c r="J34" s="214">
        <v>45</v>
      </c>
      <c r="K34" s="214">
        <v>1593</v>
      </c>
      <c r="L34" s="214">
        <v>237</v>
      </c>
      <c r="M34" s="214">
        <v>267</v>
      </c>
      <c r="N34" s="214">
        <v>247</v>
      </c>
      <c r="O34" s="214">
        <v>287</v>
      </c>
      <c r="P34" s="214">
        <v>274</v>
      </c>
      <c r="Q34" s="214">
        <v>281</v>
      </c>
      <c r="R34" s="214">
        <v>6</v>
      </c>
      <c r="S34" s="214" t="s">
        <v>188</v>
      </c>
      <c r="T34" s="214">
        <v>39</v>
      </c>
      <c r="U34" s="214">
        <v>94</v>
      </c>
      <c r="V34" s="214">
        <v>11</v>
      </c>
      <c r="W34" s="214">
        <v>962</v>
      </c>
      <c r="X34" s="214">
        <v>295</v>
      </c>
      <c r="Y34" s="214">
        <v>337</v>
      </c>
      <c r="Z34" s="214">
        <v>330</v>
      </c>
      <c r="AA34" s="214">
        <v>345</v>
      </c>
    </row>
    <row r="35" spans="2:27">
      <c r="B35" s="357"/>
      <c r="C35" s="328">
        <v>14</v>
      </c>
      <c r="D35" s="327" t="s">
        <v>770</v>
      </c>
      <c r="E35" s="370">
        <v>2002</v>
      </c>
      <c r="F35" s="214">
        <v>11</v>
      </c>
      <c r="G35" s="214">
        <v>1</v>
      </c>
      <c r="H35" s="214">
        <v>78</v>
      </c>
      <c r="I35" s="214">
        <v>136</v>
      </c>
      <c r="J35" s="214">
        <v>44</v>
      </c>
      <c r="K35" s="214">
        <v>1535</v>
      </c>
      <c r="L35" s="214">
        <v>231</v>
      </c>
      <c r="M35" s="214">
        <v>238</v>
      </c>
      <c r="N35" s="214">
        <v>265</v>
      </c>
      <c r="O35" s="214">
        <v>241</v>
      </c>
      <c r="P35" s="214">
        <v>288</v>
      </c>
      <c r="Q35" s="214">
        <v>272</v>
      </c>
      <c r="R35" s="214">
        <v>5</v>
      </c>
      <c r="S35" s="214" t="s">
        <v>188</v>
      </c>
      <c r="T35" s="214">
        <v>35</v>
      </c>
      <c r="U35" s="214">
        <v>86</v>
      </c>
      <c r="V35" s="214">
        <v>9</v>
      </c>
      <c r="W35" s="214">
        <v>903</v>
      </c>
      <c r="X35" s="214">
        <v>272</v>
      </c>
      <c r="Y35" s="214">
        <v>297</v>
      </c>
      <c r="Z35" s="214">
        <v>334</v>
      </c>
      <c r="AA35" s="214">
        <v>330</v>
      </c>
    </row>
    <row r="36" spans="2:27">
      <c r="B36" s="357"/>
      <c r="C36" s="328">
        <v>15</v>
      </c>
      <c r="D36" s="327" t="s">
        <v>770</v>
      </c>
      <c r="E36" s="370">
        <v>2003</v>
      </c>
      <c r="F36" s="214">
        <v>11</v>
      </c>
      <c r="G36" s="214">
        <v>1</v>
      </c>
      <c r="H36" s="214">
        <v>77</v>
      </c>
      <c r="I36" s="214">
        <v>134</v>
      </c>
      <c r="J36" s="214">
        <v>44</v>
      </c>
      <c r="K36" s="214">
        <v>1485</v>
      </c>
      <c r="L36" s="214">
        <v>234</v>
      </c>
      <c r="M36" s="214">
        <v>226</v>
      </c>
      <c r="N36" s="214">
        <v>234</v>
      </c>
      <c r="O36" s="214">
        <v>265</v>
      </c>
      <c r="P36" s="214">
        <v>241</v>
      </c>
      <c r="Q36" s="214">
        <v>285</v>
      </c>
      <c r="R36" s="214">
        <v>4</v>
      </c>
      <c r="S36" s="214" t="s">
        <v>188</v>
      </c>
      <c r="T36" s="214">
        <v>30</v>
      </c>
      <c r="U36" s="214">
        <v>74</v>
      </c>
      <c r="V36" s="214">
        <v>8</v>
      </c>
      <c r="W36" s="214">
        <v>839</v>
      </c>
      <c r="X36" s="214">
        <v>269</v>
      </c>
      <c r="Y36" s="214">
        <v>272</v>
      </c>
      <c r="Z36" s="214">
        <v>298</v>
      </c>
      <c r="AA36" s="214">
        <v>335</v>
      </c>
    </row>
    <row r="37" spans="2:27" ht="13.5" customHeight="1">
      <c r="B37" s="364"/>
      <c r="C37" s="328">
        <v>16</v>
      </c>
      <c r="D37" s="327" t="s">
        <v>770</v>
      </c>
      <c r="E37" s="370">
        <v>2004</v>
      </c>
      <c r="F37" s="214">
        <v>10</v>
      </c>
      <c r="G37" s="214" t="s">
        <v>188</v>
      </c>
      <c r="H37" s="214">
        <v>77</v>
      </c>
      <c r="I37" s="214">
        <v>134</v>
      </c>
      <c r="J37" s="214">
        <v>40</v>
      </c>
      <c r="K37" s="214">
        <v>1439</v>
      </c>
      <c r="L37" s="214">
        <v>224</v>
      </c>
      <c r="M37" s="214">
        <v>241</v>
      </c>
      <c r="N37" s="214">
        <v>226</v>
      </c>
      <c r="O37" s="214">
        <v>236</v>
      </c>
      <c r="P37" s="214">
        <v>270</v>
      </c>
      <c r="Q37" s="214">
        <v>242</v>
      </c>
      <c r="R37" s="214">
        <v>4</v>
      </c>
      <c r="S37" s="214" t="s">
        <v>188</v>
      </c>
      <c r="T37" s="214">
        <v>30</v>
      </c>
      <c r="U37" s="214">
        <v>72</v>
      </c>
      <c r="V37" s="214">
        <v>8</v>
      </c>
      <c r="W37" s="214">
        <v>832</v>
      </c>
      <c r="X37" s="214">
        <v>288</v>
      </c>
      <c r="Y37" s="214">
        <v>269</v>
      </c>
      <c r="Z37" s="214">
        <v>275</v>
      </c>
      <c r="AA37" s="214">
        <v>297</v>
      </c>
    </row>
    <row r="38" spans="2:27" ht="13.5" customHeight="1">
      <c r="B38" s="364"/>
      <c r="C38" s="328">
        <v>17</v>
      </c>
      <c r="D38" s="327" t="s">
        <v>770</v>
      </c>
      <c r="E38" s="370">
        <v>2005</v>
      </c>
      <c r="F38" s="214">
        <v>10</v>
      </c>
      <c r="G38" s="214" t="s">
        <v>188</v>
      </c>
      <c r="H38" s="214">
        <v>78</v>
      </c>
      <c r="I38" s="214">
        <v>130</v>
      </c>
      <c r="J38" s="214">
        <v>39</v>
      </c>
      <c r="K38" s="214">
        <v>1413</v>
      </c>
      <c r="L38" s="214">
        <v>227</v>
      </c>
      <c r="M38" s="214">
        <v>219</v>
      </c>
      <c r="N38" s="214">
        <v>237</v>
      </c>
      <c r="O38" s="214">
        <v>226</v>
      </c>
      <c r="P38" s="214">
        <v>234</v>
      </c>
      <c r="Q38" s="214">
        <v>270</v>
      </c>
      <c r="R38" s="214">
        <v>4</v>
      </c>
      <c r="S38" s="214" t="s">
        <v>188</v>
      </c>
      <c r="T38" s="214">
        <v>30</v>
      </c>
      <c r="U38" s="214">
        <v>72</v>
      </c>
      <c r="V38" s="214">
        <v>8</v>
      </c>
      <c r="W38" s="214">
        <v>796</v>
      </c>
      <c r="X38" s="214">
        <v>240</v>
      </c>
      <c r="Y38" s="214">
        <v>288</v>
      </c>
      <c r="Z38" s="214">
        <v>268</v>
      </c>
      <c r="AA38" s="214">
        <v>275</v>
      </c>
    </row>
    <row r="39" spans="2:27" ht="13.5" customHeight="1">
      <c r="B39" s="364"/>
      <c r="C39" s="328">
        <v>18</v>
      </c>
      <c r="D39" s="327" t="s">
        <v>770</v>
      </c>
      <c r="E39" s="370">
        <v>2006</v>
      </c>
      <c r="F39" s="214">
        <v>10</v>
      </c>
      <c r="G39" s="214" t="s">
        <v>188</v>
      </c>
      <c r="H39" s="214">
        <v>74</v>
      </c>
      <c r="I39" s="214">
        <v>130</v>
      </c>
      <c r="J39" s="214">
        <v>36</v>
      </c>
      <c r="K39" s="214">
        <v>1346</v>
      </c>
      <c r="L39" s="214">
        <v>214</v>
      </c>
      <c r="M39" s="214">
        <v>224</v>
      </c>
      <c r="N39" s="214">
        <v>216</v>
      </c>
      <c r="O39" s="214">
        <v>234</v>
      </c>
      <c r="P39" s="214">
        <v>228</v>
      </c>
      <c r="Q39" s="214">
        <v>230</v>
      </c>
      <c r="R39" s="214">
        <v>4</v>
      </c>
      <c r="S39" s="214" t="s">
        <v>188</v>
      </c>
      <c r="T39" s="214">
        <v>31</v>
      </c>
      <c r="U39" s="214">
        <v>72</v>
      </c>
      <c r="V39" s="214">
        <v>8</v>
      </c>
      <c r="W39" s="214">
        <v>793</v>
      </c>
      <c r="X39" s="214">
        <v>267</v>
      </c>
      <c r="Y39" s="214">
        <v>239</v>
      </c>
      <c r="Z39" s="214">
        <v>287</v>
      </c>
      <c r="AA39" s="214">
        <v>268</v>
      </c>
    </row>
    <row r="40" spans="2:27" ht="13.5" customHeight="1">
      <c r="B40" s="364"/>
      <c r="C40" s="328">
        <v>19</v>
      </c>
      <c r="D40" s="327" t="s">
        <v>770</v>
      </c>
      <c r="E40" s="370">
        <v>2007</v>
      </c>
      <c r="F40" s="214">
        <v>10</v>
      </c>
      <c r="G40" s="214" t="s">
        <v>188</v>
      </c>
      <c r="H40" s="214">
        <v>75</v>
      </c>
      <c r="I40" s="214">
        <v>129</v>
      </c>
      <c r="J40" s="214">
        <v>36</v>
      </c>
      <c r="K40" s="214">
        <v>1353</v>
      </c>
      <c r="L40" s="214">
        <v>235</v>
      </c>
      <c r="M40" s="214">
        <v>214</v>
      </c>
      <c r="N40" s="214">
        <v>224</v>
      </c>
      <c r="O40" s="214">
        <v>217</v>
      </c>
      <c r="P40" s="214">
        <v>233</v>
      </c>
      <c r="Q40" s="214">
        <v>230</v>
      </c>
      <c r="R40" s="214">
        <v>4</v>
      </c>
      <c r="S40" s="214" t="s">
        <v>188</v>
      </c>
      <c r="T40" s="214">
        <v>29</v>
      </c>
      <c r="U40" s="214">
        <v>71</v>
      </c>
      <c r="V40" s="214">
        <v>8</v>
      </c>
      <c r="W40" s="214">
        <v>740</v>
      </c>
      <c r="X40" s="214">
        <v>231</v>
      </c>
      <c r="Y40" s="214">
        <v>268</v>
      </c>
      <c r="Z40" s="214">
        <v>241</v>
      </c>
      <c r="AA40" s="214">
        <v>287</v>
      </c>
    </row>
    <row r="41" spans="2:27">
      <c r="B41" s="364"/>
      <c r="C41" s="328">
        <v>20</v>
      </c>
      <c r="D41" s="327" t="s">
        <v>770</v>
      </c>
      <c r="E41" s="370">
        <v>2008</v>
      </c>
      <c r="F41" s="214">
        <v>10</v>
      </c>
      <c r="G41" s="214" t="s">
        <v>188</v>
      </c>
      <c r="H41" s="214">
        <v>76</v>
      </c>
      <c r="I41" s="214">
        <v>127</v>
      </c>
      <c r="J41" s="214">
        <v>36</v>
      </c>
      <c r="K41" s="214">
        <v>1331</v>
      </c>
      <c r="L41" s="214">
        <v>207</v>
      </c>
      <c r="M41" s="214">
        <v>230</v>
      </c>
      <c r="N41" s="214">
        <v>217</v>
      </c>
      <c r="O41" s="214">
        <v>227</v>
      </c>
      <c r="P41" s="214">
        <v>217</v>
      </c>
      <c r="Q41" s="214">
        <v>233</v>
      </c>
      <c r="R41" s="214">
        <v>4</v>
      </c>
      <c r="S41" s="214" t="s">
        <v>188</v>
      </c>
      <c r="T41" s="214">
        <v>30</v>
      </c>
      <c r="U41" s="214">
        <v>72</v>
      </c>
      <c r="V41" s="214">
        <v>8</v>
      </c>
      <c r="W41" s="214">
        <v>730</v>
      </c>
      <c r="X41" s="214">
        <v>234</v>
      </c>
      <c r="Y41" s="214">
        <v>229</v>
      </c>
      <c r="Z41" s="214">
        <v>267</v>
      </c>
      <c r="AA41" s="214">
        <v>239</v>
      </c>
    </row>
    <row r="42" spans="2:27">
      <c r="B42" s="364"/>
      <c r="C42" s="328">
        <v>21</v>
      </c>
      <c r="D42" s="327" t="s">
        <v>770</v>
      </c>
      <c r="E42" s="370">
        <v>2009</v>
      </c>
      <c r="F42" s="214">
        <v>10</v>
      </c>
      <c r="G42" s="214" t="s">
        <v>188</v>
      </c>
      <c r="H42" s="214">
        <v>77</v>
      </c>
      <c r="I42" s="214">
        <v>129</v>
      </c>
      <c r="J42" s="214">
        <v>37</v>
      </c>
      <c r="K42" s="214">
        <v>1317</v>
      </c>
      <c r="L42" s="214">
        <v>226</v>
      </c>
      <c r="M42" s="214">
        <v>202</v>
      </c>
      <c r="N42" s="214">
        <v>227</v>
      </c>
      <c r="O42" s="214">
        <v>218</v>
      </c>
      <c r="P42" s="214">
        <v>227</v>
      </c>
      <c r="Q42" s="214">
        <v>217</v>
      </c>
      <c r="R42" s="214">
        <v>4</v>
      </c>
      <c r="S42" s="214" t="s">
        <v>188</v>
      </c>
      <c r="T42" s="214">
        <v>32</v>
      </c>
      <c r="U42" s="214">
        <v>72</v>
      </c>
      <c r="V42" s="214">
        <v>8</v>
      </c>
      <c r="W42" s="214">
        <v>690</v>
      </c>
      <c r="X42" s="214">
        <v>228</v>
      </c>
      <c r="Y42" s="214">
        <v>235</v>
      </c>
      <c r="Z42" s="214">
        <v>227</v>
      </c>
      <c r="AA42" s="214">
        <v>266</v>
      </c>
    </row>
    <row r="43" spans="2:27">
      <c r="B43" s="364"/>
      <c r="C43" s="328">
        <v>22</v>
      </c>
      <c r="D43" s="327" t="s">
        <v>770</v>
      </c>
      <c r="E43" s="370">
        <v>2010</v>
      </c>
      <c r="F43" s="214">
        <v>10</v>
      </c>
      <c r="G43" s="214" t="s">
        <v>412</v>
      </c>
      <c r="H43" s="214">
        <v>77</v>
      </c>
      <c r="I43" s="214">
        <v>133</v>
      </c>
      <c r="J43" s="214">
        <v>37</v>
      </c>
      <c r="K43" s="214">
        <v>1295</v>
      </c>
      <c r="L43" s="214">
        <v>205</v>
      </c>
      <c r="M43" s="214">
        <v>224</v>
      </c>
      <c r="N43" s="214">
        <v>199</v>
      </c>
      <c r="O43" s="214">
        <v>228</v>
      </c>
      <c r="P43" s="214">
        <v>214</v>
      </c>
      <c r="Q43" s="214">
        <v>225</v>
      </c>
      <c r="R43" s="214">
        <v>4</v>
      </c>
      <c r="S43" s="214" t="s">
        <v>412</v>
      </c>
      <c r="T43" s="214">
        <v>30</v>
      </c>
      <c r="U43" s="214">
        <v>70</v>
      </c>
      <c r="V43" s="214">
        <v>8</v>
      </c>
      <c r="W43" s="214">
        <v>677</v>
      </c>
      <c r="X43" s="214">
        <v>219</v>
      </c>
      <c r="Y43" s="214">
        <v>225</v>
      </c>
      <c r="Z43" s="214">
        <v>233</v>
      </c>
      <c r="AA43" s="214">
        <v>227</v>
      </c>
    </row>
    <row r="44" spans="2:27">
      <c r="B44" s="357"/>
      <c r="C44" s="328">
        <v>23</v>
      </c>
      <c r="D44" s="327" t="s">
        <v>1026</v>
      </c>
      <c r="E44" s="370">
        <v>2011</v>
      </c>
      <c r="F44" s="214">
        <v>8</v>
      </c>
      <c r="G44" s="214" t="s">
        <v>412</v>
      </c>
      <c r="H44" s="214">
        <v>69</v>
      </c>
      <c r="I44" s="214">
        <v>114</v>
      </c>
      <c r="J44" s="214">
        <v>32</v>
      </c>
      <c r="K44" s="214">
        <v>1240</v>
      </c>
      <c r="L44" s="214">
        <v>175</v>
      </c>
      <c r="M44" s="214">
        <v>206</v>
      </c>
      <c r="N44" s="214">
        <v>226</v>
      </c>
      <c r="O44" s="214">
        <v>197</v>
      </c>
      <c r="P44" s="214">
        <v>224</v>
      </c>
      <c r="Q44" s="214">
        <v>212</v>
      </c>
      <c r="R44" s="214">
        <v>4</v>
      </c>
      <c r="S44" s="214" t="s">
        <v>412</v>
      </c>
      <c r="T44" s="214">
        <v>30</v>
      </c>
      <c r="U44" s="214">
        <v>72</v>
      </c>
      <c r="V44" s="214">
        <v>9</v>
      </c>
      <c r="W44" s="214">
        <v>670</v>
      </c>
      <c r="X44" s="214">
        <v>225</v>
      </c>
      <c r="Y44" s="214">
        <v>220</v>
      </c>
      <c r="Z44" s="214">
        <v>225</v>
      </c>
      <c r="AA44" s="214">
        <v>234</v>
      </c>
    </row>
    <row r="45" spans="2:27">
      <c r="B45" s="357"/>
      <c r="C45" s="328">
        <v>24</v>
      </c>
      <c r="D45" s="327" t="s">
        <v>1026</v>
      </c>
      <c r="E45" s="370">
        <v>2012</v>
      </c>
      <c r="F45" s="214">
        <v>8</v>
      </c>
      <c r="G45" s="214" t="s">
        <v>188</v>
      </c>
      <c r="H45" s="214">
        <v>68</v>
      </c>
      <c r="I45" s="214">
        <v>111</v>
      </c>
      <c r="J45" s="214">
        <v>15</v>
      </c>
      <c r="K45" s="214">
        <v>1216</v>
      </c>
      <c r="L45" s="214">
        <v>191</v>
      </c>
      <c r="M45" s="214">
        <v>175</v>
      </c>
      <c r="N45" s="214">
        <v>207</v>
      </c>
      <c r="O45" s="214">
        <v>226</v>
      </c>
      <c r="P45" s="214">
        <v>195</v>
      </c>
      <c r="Q45" s="214">
        <v>222</v>
      </c>
      <c r="R45" s="214">
        <v>4</v>
      </c>
      <c r="S45" s="214" t="s">
        <v>188</v>
      </c>
      <c r="T45" s="214">
        <v>29</v>
      </c>
      <c r="U45" s="214">
        <v>69</v>
      </c>
      <c r="V45" s="214">
        <v>9</v>
      </c>
      <c r="W45" s="214">
        <v>649</v>
      </c>
      <c r="X45" s="214">
        <v>211</v>
      </c>
      <c r="Y45" s="214">
        <v>221</v>
      </c>
      <c r="Z45" s="214">
        <v>217</v>
      </c>
      <c r="AA45" s="214">
        <v>226</v>
      </c>
    </row>
    <row r="46" spans="2:27">
      <c r="B46" s="357"/>
      <c r="C46" s="328">
        <v>25</v>
      </c>
      <c r="D46" s="327" t="s">
        <v>1026</v>
      </c>
      <c r="E46" s="370">
        <v>2013</v>
      </c>
      <c r="F46" s="214">
        <v>8</v>
      </c>
      <c r="G46" s="214" t="s">
        <v>188</v>
      </c>
      <c r="H46" s="214">
        <v>69</v>
      </c>
      <c r="I46" s="214">
        <v>115</v>
      </c>
      <c r="J46" s="214">
        <v>15</v>
      </c>
      <c r="K46" s="214">
        <v>1190</v>
      </c>
      <c r="L46" s="214">
        <v>200</v>
      </c>
      <c r="M46" s="214">
        <v>188</v>
      </c>
      <c r="N46" s="214">
        <v>176</v>
      </c>
      <c r="O46" s="214">
        <v>207</v>
      </c>
      <c r="P46" s="214">
        <v>223</v>
      </c>
      <c r="Q46" s="214">
        <v>196</v>
      </c>
      <c r="R46" s="214">
        <v>4</v>
      </c>
      <c r="S46" s="214" t="s">
        <v>188</v>
      </c>
      <c r="T46" s="214">
        <v>28</v>
      </c>
      <c r="U46" s="214">
        <v>67</v>
      </c>
      <c r="V46" s="214">
        <v>9</v>
      </c>
      <c r="W46" s="214">
        <v>648</v>
      </c>
      <c r="X46" s="214">
        <v>220</v>
      </c>
      <c r="Y46" s="214">
        <v>207</v>
      </c>
      <c r="Z46" s="214">
        <v>221</v>
      </c>
      <c r="AA46" s="214">
        <v>218</v>
      </c>
    </row>
    <row r="47" spans="2:27">
      <c r="B47" s="357"/>
      <c r="C47" s="328">
        <v>26</v>
      </c>
      <c r="D47" s="327" t="s">
        <v>1026</v>
      </c>
      <c r="E47" s="370">
        <v>2014</v>
      </c>
      <c r="F47" s="214">
        <v>8</v>
      </c>
      <c r="G47" s="214" t="s">
        <v>188</v>
      </c>
      <c r="H47" s="214">
        <v>69</v>
      </c>
      <c r="I47" s="214">
        <v>116</v>
      </c>
      <c r="J47" s="214">
        <v>16</v>
      </c>
      <c r="K47" s="214">
        <v>1173</v>
      </c>
      <c r="L47" s="214">
        <v>183</v>
      </c>
      <c r="M47" s="214">
        <v>200</v>
      </c>
      <c r="N47" s="214">
        <v>188</v>
      </c>
      <c r="O47" s="214">
        <v>177</v>
      </c>
      <c r="P47" s="214">
        <v>205</v>
      </c>
      <c r="Q47" s="214">
        <v>220</v>
      </c>
      <c r="R47" s="214">
        <v>4</v>
      </c>
      <c r="S47" s="214" t="s">
        <v>188</v>
      </c>
      <c r="T47" s="214">
        <v>27</v>
      </c>
      <c r="U47" s="214">
        <v>66</v>
      </c>
      <c r="V47" s="214">
        <v>9</v>
      </c>
      <c r="W47" s="214">
        <v>623</v>
      </c>
      <c r="X47" s="214">
        <v>197</v>
      </c>
      <c r="Y47" s="214">
        <v>221</v>
      </c>
      <c r="Z47" s="214">
        <v>205</v>
      </c>
      <c r="AA47" s="214">
        <v>220</v>
      </c>
    </row>
    <row r="48" spans="2:27">
      <c r="B48" s="357"/>
      <c r="C48" s="328">
        <v>27</v>
      </c>
      <c r="D48" s="327" t="s">
        <v>1026</v>
      </c>
      <c r="E48" s="370">
        <v>2015</v>
      </c>
      <c r="F48" s="214">
        <v>8</v>
      </c>
      <c r="G48" s="214" t="s">
        <v>188</v>
      </c>
      <c r="H48" s="214">
        <v>69</v>
      </c>
      <c r="I48" s="214">
        <v>115</v>
      </c>
      <c r="J48" s="214">
        <v>16</v>
      </c>
      <c r="K48" s="214">
        <v>1110</v>
      </c>
      <c r="L48" s="214">
        <v>156</v>
      </c>
      <c r="M48" s="214">
        <v>184</v>
      </c>
      <c r="N48" s="214">
        <v>201</v>
      </c>
      <c r="O48" s="214">
        <v>189</v>
      </c>
      <c r="P48" s="214">
        <v>178</v>
      </c>
      <c r="Q48" s="214">
        <v>202</v>
      </c>
      <c r="R48" s="214">
        <v>4</v>
      </c>
      <c r="S48" s="214" t="s">
        <v>188</v>
      </c>
      <c r="T48" s="214">
        <v>29</v>
      </c>
      <c r="U48" s="214">
        <v>67</v>
      </c>
      <c r="V48" s="214">
        <v>9</v>
      </c>
      <c r="W48" s="214">
        <v>634</v>
      </c>
      <c r="X48" s="214">
        <v>217</v>
      </c>
      <c r="Y48" s="214">
        <v>197</v>
      </c>
      <c r="Z48" s="214">
        <v>220</v>
      </c>
      <c r="AA48" s="214">
        <v>206</v>
      </c>
    </row>
    <row r="49" spans="2:27">
      <c r="B49" s="357"/>
      <c r="C49" s="328">
        <v>28</v>
      </c>
      <c r="D49" s="327" t="s">
        <v>1026</v>
      </c>
      <c r="E49" s="370">
        <v>2016</v>
      </c>
      <c r="F49" s="214">
        <v>7</v>
      </c>
      <c r="G49" s="214">
        <v>1</v>
      </c>
      <c r="H49" s="214">
        <v>68</v>
      </c>
      <c r="I49" s="214">
        <v>112</v>
      </c>
      <c r="J49" s="214">
        <v>15</v>
      </c>
      <c r="K49" s="214">
        <v>1082</v>
      </c>
      <c r="L49" s="214">
        <v>174</v>
      </c>
      <c r="M49" s="214">
        <v>153</v>
      </c>
      <c r="N49" s="214">
        <v>188</v>
      </c>
      <c r="O49" s="214">
        <v>199</v>
      </c>
      <c r="P49" s="214">
        <v>188</v>
      </c>
      <c r="Q49" s="214">
        <v>180</v>
      </c>
      <c r="R49" s="214">
        <v>4</v>
      </c>
      <c r="S49" s="214">
        <v>1</v>
      </c>
      <c r="T49" s="214">
        <v>29</v>
      </c>
      <c r="U49" s="214">
        <v>69</v>
      </c>
      <c r="V49" s="214">
        <v>8</v>
      </c>
      <c r="W49" s="214">
        <v>608</v>
      </c>
      <c r="X49" s="214">
        <v>195</v>
      </c>
      <c r="Y49" s="214">
        <v>218</v>
      </c>
      <c r="Z49" s="214">
        <v>195</v>
      </c>
      <c r="AA49" s="214">
        <v>220</v>
      </c>
    </row>
    <row r="50" spans="2:27">
      <c r="B50" s="357"/>
      <c r="C50" s="328">
        <v>29</v>
      </c>
      <c r="D50" s="327" t="s">
        <v>1026</v>
      </c>
      <c r="E50" s="370">
        <v>2017</v>
      </c>
      <c r="F50" s="214">
        <v>7</v>
      </c>
      <c r="G50" s="214">
        <v>1</v>
      </c>
      <c r="H50" s="214">
        <v>69</v>
      </c>
      <c r="I50" s="214">
        <v>114</v>
      </c>
      <c r="J50" s="214">
        <v>15</v>
      </c>
      <c r="K50" s="214">
        <v>1040</v>
      </c>
      <c r="L50" s="214">
        <v>148</v>
      </c>
      <c r="M50" s="214">
        <v>171</v>
      </c>
      <c r="N50" s="214">
        <v>149</v>
      </c>
      <c r="O50" s="214">
        <v>188</v>
      </c>
      <c r="P50" s="214">
        <v>194</v>
      </c>
      <c r="Q50" s="214">
        <v>190</v>
      </c>
      <c r="R50" s="214">
        <v>4</v>
      </c>
      <c r="S50" s="214">
        <v>1</v>
      </c>
      <c r="T50" s="214">
        <v>30</v>
      </c>
      <c r="U50" s="214">
        <v>67</v>
      </c>
      <c r="V50" s="214">
        <v>8</v>
      </c>
      <c r="W50" s="214">
        <v>592</v>
      </c>
      <c r="X50" s="214">
        <v>179</v>
      </c>
      <c r="Y50" s="214">
        <v>195</v>
      </c>
      <c r="Z50" s="214">
        <v>218</v>
      </c>
      <c r="AA50" s="214">
        <v>195</v>
      </c>
    </row>
    <row r="51" spans="2:27">
      <c r="B51" s="357"/>
      <c r="C51" s="328">
        <v>30</v>
      </c>
      <c r="D51" s="327" t="s">
        <v>1026</v>
      </c>
      <c r="E51" s="370">
        <v>2018</v>
      </c>
      <c r="F51" s="214">
        <v>7</v>
      </c>
      <c r="G51" s="214">
        <v>1</v>
      </c>
      <c r="H51" s="214">
        <v>69</v>
      </c>
      <c r="I51" s="214">
        <v>111</v>
      </c>
      <c r="J51" s="214">
        <v>15</v>
      </c>
      <c r="K51" s="214">
        <v>1014</v>
      </c>
      <c r="L51" s="214">
        <v>170</v>
      </c>
      <c r="M51" s="214">
        <v>147</v>
      </c>
      <c r="N51" s="214">
        <v>170</v>
      </c>
      <c r="O51" s="214">
        <v>149</v>
      </c>
      <c r="P51" s="214">
        <v>187</v>
      </c>
      <c r="Q51" s="214">
        <v>191</v>
      </c>
      <c r="R51" s="214">
        <v>4</v>
      </c>
      <c r="S51" s="214">
        <v>1</v>
      </c>
      <c r="T51" s="214">
        <v>29</v>
      </c>
      <c r="U51" s="214">
        <v>64</v>
      </c>
      <c r="V51" s="214">
        <v>8</v>
      </c>
      <c r="W51" s="214">
        <v>561</v>
      </c>
      <c r="X51" s="214">
        <v>188</v>
      </c>
      <c r="Y51" s="214">
        <v>179</v>
      </c>
      <c r="Z51" s="214">
        <v>194</v>
      </c>
      <c r="AA51" s="214">
        <v>217</v>
      </c>
    </row>
    <row r="52" spans="2:27">
      <c r="B52" s="357" t="s">
        <v>86</v>
      </c>
      <c r="C52" s="328">
        <v>1</v>
      </c>
      <c r="D52" s="327" t="s">
        <v>1026</v>
      </c>
      <c r="E52" s="370">
        <v>2019</v>
      </c>
      <c r="F52" s="214">
        <v>7</v>
      </c>
      <c r="G52" s="214">
        <v>1</v>
      </c>
      <c r="H52" s="214">
        <v>68</v>
      </c>
      <c r="I52" s="214">
        <v>109</v>
      </c>
      <c r="J52" s="214">
        <v>15</v>
      </c>
      <c r="K52" s="214">
        <v>990</v>
      </c>
      <c r="L52" s="214">
        <v>167</v>
      </c>
      <c r="M52" s="214">
        <v>170</v>
      </c>
      <c r="N52" s="214">
        <v>148</v>
      </c>
      <c r="O52" s="214">
        <v>170</v>
      </c>
      <c r="P52" s="214">
        <v>149</v>
      </c>
      <c r="Q52" s="214">
        <v>186</v>
      </c>
      <c r="R52" s="214">
        <v>4</v>
      </c>
      <c r="S52" s="214">
        <v>1</v>
      </c>
      <c r="T52" s="214">
        <v>30</v>
      </c>
      <c r="U52" s="214">
        <v>66</v>
      </c>
      <c r="V52" s="214">
        <v>8</v>
      </c>
      <c r="W52" s="214">
        <v>555</v>
      </c>
      <c r="X52" s="214">
        <v>190</v>
      </c>
      <c r="Y52" s="214">
        <v>188</v>
      </c>
      <c r="Z52" s="214">
        <v>177</v>
      </c>
      <c r="AA52" s="214">
        <v>194</v>
      </c>
    </row>
    <row r="53" spans="2:27">
      <c r="B53" s="357"/>
      <c r="C53" s="328">
        <v>2</v>
      </c>
      <c r="D53" s="327" t="s">
        <v>1026</v>
      </c>
      <c r="E53" s="370">
        <v>2020</v>
      </c>
      <c r="F53" s="214">
        <v>7</v>
      </c>
      <c r="G53" s="214">
        <v>1</v>
      </c>
      <c r="H53" s="214">
        <v>66</v>
      </c>
      <c r="I53" s="214">
        <v>112</v>
      </c>
      <c r="J53" s="214">
        <v>15</v>
      </c>
      <c r="K53" s="214">
        <v>979</v>
      </c>
      <c r="L53" s="214">
        <v>174</v>
      </c>
      <c r="M53" s="214">
        <v>167</v>
      </c>
      <c r="N53" s="214">
        <v>167</v>
      </c>
      <c r="O53" s="214">
        <v>151</v>
      </c>
      <c r="P53" s="214">
        <v>171</v>
      </c>
      <c r="Q53" s="214">
        <v>149</v>
      </c>
      <c r="R53" s="214">
        <v>4</v>
      </c>
      <c r="S53" s="214">
        <v>1</v>
      </c>
      <c r="T53" s="214">
        <v>32</v>
      </c>
      <c r="U53" s="214">
        <v>71</v>
      </c>
      <c r="V53" s="214">
        <v>8</v>
      </c>
      <c r="W53" s="214">
        <v>559</v>
      </c>
      <c r="X53" s="214">
        <v>180</v>
      </c>
      <c r="Y53" s="214">
        <v>190</v>
      </c>
      <c r="Z53" s="214">
        <v>189</v>
      </c>
      <c r="AA53" s="214">
        <v>178</v>
      </c>
    </row>
    <row r="54" spans="2:27">
      <c r="B54" s="357"/>
      <c r="C54" s="328">
        <v>3</v>
      </c>
      <c r="D54" s="327" t="s">
        <v>1026</v>
      </c>
      <c r="E54" s="370">
        <v>2021</v>
      </c>
      <c r="F54" s="214">
        <v>7</v>
      </c>
      <c r="G54" s="214">
        <v>1</v>
      </c>
      <c r="H54" s="214">
        <v>68</v>
      </c>
      <c r="I54" s="214">
        <v>116</v>
      </c>
      <c r="J54" s="214">
        <v>16</v>
      </c>
      <c r="K54" s="214">
        <v>997</v>
      </c>
      <c r="L54" s="214">
        <v>162</v>
      </c>
      <c r="M54" s="214">
        <v>175</v>
      </c>
      <c r="N54" s="214">
        <v>167</v>
      </c>
      <c r="O54" s="214">
        <v>168</v>
      </c>
      <c r="P54" s="214">
        <v>153</v>
      </c>
      <c r="Q54" s="214">
        <v>172</v>
      </c>
      <c r="R54" s="214">
        <v>4</v>
      </c>
      <c r="S54" s="214">
        <v>1</v>
      </c>
      <c r="T54" s="214">
        <v>29</v>
      </c>
      <c r="U54" s="214">
        <v>68</v>
      </c>
      <c r="V54" s="214">
        <v>8</v>
      </c>
      <c r="W54" s="214">
        <v>515</v>
      </c>
      <c r="X54" s="214">
        <v>144</v>
      </c>
      <c r="Y54" s="214">
        <v>181</v>
      </c>
      <c r="Z54" s="214">
        <v>190</v>
      </c>
      <c r="AA54" s="214">
        <v>190</v>
      </c>
    </row>
    <row r="55" spans="2:27">
      <c r="B55" s="357"/>
      <c r="C55" s="328">
        <v>4</v>
      </c>
      <c r="D55" s="327" t="s">
        <v>1026</v>
      </c>
      <c r="E55" s="370">
        <v>2022</v>
      </c>
      <c r="F55" s="214">
        <v>7</v>
      </c>
      <c r="G55" s="214">
        <v>1</v>
      </c>
      <c r="H55" s="214">
        <v>67</v>
      </c>
      <c r="I55" s="214">
        <v>110</v>
      </c>
      <c r="J55" s="214">
        <v>8</v>
      </c>
      <c r="K55" s="214">
        <v>977</v>
      </c>
      <c r="L55" s="214">
        <v>159</v>
      </c>
      <c r="M55" s="214">
        <v>165</v>
      </c>
      <c r="N55" s="214">
        <v>168</v>
      </c>
      <c r="O55" s="214">
        <v>165</v>
      </c>
      <c r="P55" s="214">
        <v>168</v>
      </c>
      <c r="Q55" s="214">
        <v>152</v>
      </c>
      <c r="R55" s="214">
        <v>4</v>
      </c>
      <c r="S55" s="214">
        <v>1</v>
      </c>
      <c r="T55" s="214">
        <v>28</v>
      </c>
      <c r="U55" s="214">
        <v>65</v>
      </c>
      <c r="V55" s="214">
        <v>5</v>
      </c>
      <c r="W55" s="214">
        <v>489</v>
      </c>
      <c r="X55" s="214">
        <v>165</v>
      </c>
      <c r="Y55" s="214">
        <v>144</v>
      </c>
      <c r="Z55" s="214">
        <v>180</v>
      </c>
      <c r="AA55" s="214">
        <v>190</v>
      </c>
    </row>
    <row r="56" spans="2:27">
      <c r="B56" s="357"/>
      <c r="C56" s="328">
        <v>5</v>
      </c>
      <c r="D56" s="327" t="s">
        <v>770</v>
      </c>
      <c r="E56" s="370">
        <v>2023</v>
      </c>
      <c r="F56" s="214">
        <v>7</v>
      </c>
      <c r="G56" s="214">
        <v>1</v>
      </c>
      <c r="H56" s="214">
        <v>66</v>
      </c>
      <c r="I56" s="214">
        <v>110</v>
      </c>
      <c r="J56" s="214">
        <v>8</v>
      </c>
      <c r="K56" s="214">
        <v>966</v>
      </c>
      <c r="L56" s="214">
        <v>140</v>
      </c>
      <c r="M56" s="214">
        <v>160</v>
      </c>
      <c r="N56" s="214">
        <v>164</v>
      </c>
      <c r="O56" s="214">
        <v>170</v>
      </c>
      <c r="P56" s="214">
        <v>163</v>
      </c>
      <c r="Q56" s="214">
        <v>169</v>
      </c>
      <c r="R56" s="214">
        <v>4</v>
      </c>
      <c r="S56" s="214">
        <v>1</v>
      </c>
      <c r="T56" s="214">
        <v>27</v>
      </c>
      <c r="U56" s="214">
        <v>64</v>
      </c>
      <c r="V56" s="214">
        <v>5</v>
      </c>
      <c r="W56" s="214">
        <v>456</v>
      </c>
      <c r="X56" s="214">
        <v>148</v>
      </c>
      <c r="Y56" s="214">
        <v>167</v>
      </c>
      <c r="Z56" s="214">
        <v>141</v>
      </c>
      <c r="AA56" s="214">
        <v>180</v>
      </c>
    </row>
    <row r="57" spans="2:27">
      <c r="B57" s="337"/>
      <c r="C57" s="325"/>
      <c r="D57" s="324"/>
      <c r="E57" s="371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</row>
    <row r="58" spans="2:27">
      <c r="B58" s="357" t="s">
        <v>351</v>
      </c>
      <c r="C58" s="336"/>
      <c r="D58" s="336"/>
      <c r="E58" s="488"/>
      <c r="F58" s="214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214"/>
      <c r="U58" s="214"/>
      <c r="V58" s="214"/>
      <c r="W58" s="214"/>
      <c r="X58" s="214"/>
      <c r="Y58" s="214"/>
      <c r="Z58" s="214"/>
      <c r="AA58" s="214"/>
    </row>
    <row r="59" spans="2:27">
      <c r="B59" s="364" t="s">
        <v>411</v>
      </c>
      <c r="C59" s="328">
        <v>50</v>
      </c>
      <c r="D59" s="327" t="s">
        <v>770</v>
      </c>
      <c r="E59" s="370">
        <v>1975</v>
      </c>
      <c r="F59" s="214">
        <v>334</v>
      </c>
      <c r="G59" s="214">
        <v>120</v>
      </c>
      <c r="H59" s="214">
        <v>2570</v>
      </c>
      <c r="I59" s="214">
        <v>3632</v>
      </c>
      <c r="J59" s="214">
        <v>702</v>
      </c>
      <c r="K59" s="214">
        <v>65262</v>
      </c>
      <c r="L59" s="214">
        <v>11019</v>
      </c>
      <c r="M59" s="214">
        <v>11279</v>
      </c>
      <c r="N59" s="214">
        <v>9851</v>
      </c>
      <c r="O59" s="214">
        <v>10370</v>
      </c>
      <c r="P59" s="214">
        <v>44481</v>
      </c>
      <c r="Q59" s="214">
        <v>11262</v>
      </c>
      <c r="R59" s="214">
        <v>135</v>
      </c>
      <c r="S59" s="214">
        <v>35</v>
      </c>
      <c r="T59" s="214">
        <v>1099</v>
      </c>
      <c r="U59" s="214">
        <v>2264</v>
      </c>
      <c r="V59" s="214">
        <v>306</v>
      </c>
      <c r="W59" s="214">
        <v>35767</v>
      </c>
      <c r="X59" s="214">
        <v>11442</v>
      </c>
      <c r="Y59" s="214">
        <v>12024</v>
      </c>
      <c r="Z59" s="214">
        <v>12301</v>
      </c>
      <c r="AA59" s="214">
        <v>12838</v>
      </c>
    </row>
    <row r="60" spans="2:27">
      <c r="B60" s="357"/>
      <c r="C60" s="328">
        <v>51</v>
      </c>
      <c r="D60" s="327" t="s">
        <v>770</v>
      </c>
      <c r="E60" s="370">
        <v>1976</v>
      </c>
      <c r="F60" s="214">
        <v>330</v>
      </c>
      <c r="G60" s="214">
        <v>118</v>
      </c>
      <c r="H60" s="214">
        <v>2567</v>
      </c>
      <c r="I60" s="214">
        <v>3648</v>
      </c>
      <c r="J60" s="214">
        <v>699</v>
      </c>
      <c r="K60" s="214">
        <v>65032</v>
      </c>
      <c r="L60" s="214">
        <v>10902</v>
      </c>
      <c r="M60" s="214">
        <v>11057</v>
      </c>
      <c r="N60" s="214">
        <v>11318</v>
      </c>
      <c r="O60" s="214">
        <v>9885</v>
      </c>
      <c r="P60" s="214">
        <v>10403</v>
      </c>
      <c r="Q60" s="214">
        <v>11467</v>
      </c>
      <c r="R60" s="214">
        <v>132</v>
      </c>
      <c r="S60" s="214">
        <v>35</v>
      </c>
      <c r="T60" s="214">
        <v>1066</v>
      </c>
      <c r="U60" s="214">
        <v>2203</v>
      </c>
      <c r="V60" s="214">
        <v>302</v>
      </c>
      <c r="W60" s="214">
        <v>34747</v>
      </c>
      <c r="X60" s="214">
        <v>11267</v>
      </c>
      <c r="Y60" s="214">
        <v>11446</v>
      </c>
      <c r="Z60" s="214">
        <v>12034</v>
      </c>
      <c r="AA60" s="214">
        <v>12282</v>
      </c>
    </row>
    <row r="61" spans="2:27">
      <c r="B61" s="357"/>
      <c r="C61" s="328">
        <v>52</v>
      </c>
      <c r="D61" s="327" t="s">
        <v>770</v>
      </c>
      <c r="E61" s="370">
        <v>1977</v>
      </c>
      <c r="F61" s="214">
        <v>328</v>
      </c>
      <c r="G61" s="214">
        <v>116</v>
      </c>
      <c r="H61" s="214">
        <v>2552</v>
      </c>
      <c r="I61" s="214">
        <v>3644</v>
      </c>
      <c r="J61" s="214">
        <v>700</v>
      </c>
      <c r="K61" s="214">
        <v>64567</v>
      </c>
      <c r="L61" s="214">
        <v>10745</v>
      </c>
      <c r="M61" s="214">
        <v>10982</v>
      </c>
      <c r="N61" s="214">
        <v>11109</v>
      </c>
      <c r="O61" s="214">
        <v>11385</v>
      </c>
      <c r="P61" s="214">
        <v>9926</v>
      </c>
      <c r="Q61" s="214">
        <v>10420</v>
      </c>
      <c r="R61" s="214">
        <v>127</v>
      </c>
      <c r="S61" s="214">
        <v>34</v>
      </c>
      <c r="T61" s="214">
        <v>1045</v>
      </c>
      <c r="U61" s="214">
        <v>2153</v>
      </c>
      <c r="V61" s="214">
        <v>297</v>
      </c>
      <c r="W61" s="214">
        <v>34239</v>
      </c>
      <c r="X61" s="214">
        <v>11503</v>
      </c>
      <c r="Y61" s="214">
        <v>11283</v>
      </c>
      <c r="Z61" s="214">
        <v>11453</v>
      </c>
      <c r="AA61" s="214">
        <v>12028</v>
      </c>
    </row>
    <row r="62" spans="2:27">
      <c r="B62" s="357"/>
      <c r="C62" s="328">
        <v>53</v>
      </c>
      <c r="D62" s="327" t="s">
        <v>770</v>
      </c>
      <c r="E62" s="370">
        <v>1978</v>
      </c>
      <c r="F62" s="214">
        <v>326</v>
      </c>
      <c r="G62" s="214">
        <v>113</v>
      </c>
      <c r="H62" s="214">
        <v>2563</v>
      </c>
      <c r="I62" s="214">
        <v>3682</v>
      </c>
      <c r="J62" s="214">
        <v>708</v>
      </c>
      <c r="K62" s="214">
        <v>65820</v>
      </c>
      <c r="L62" s="214">
        <v>11462</v>
      </c>
      <c r="M62" s="214">
        <v>10814</v>
      </c>
      <c r="N62" s="214">
        <v>11008</v>
      </c>
      <c r="O62" s="214">
        <v>11157</v>
      </c>
      <c r="P62" s="214">
        <v>11427</v>
      </c>
      <c r="Q62" s="214">
        <v>9952</v>
      </c>
      <c r="R62" s="214">
        <v>127</v>
      </c>
      <c r="S62" s="214">
        <v>34</v>
      </c>
      <c r="T62" s="214">
        <v>1018</v>
      </c>
      <c r="U62" s="214">
        <v>2094</v>
      </c>
      <c r="V62" s="214">
        <v>297</v>
      </c>
      <c r="W62" s="214">
        <v>33297</v>
      </c>
      <c r="X62" s="214">
        <v>10462</v>
      </c>
      <c r="Y62" s="214">
        <v>11545</v>
      </c>
      <c r="Z62" s="214">
        <v>11290</v>
      </c>
      <c r="AA62" s="214">
        <v>11447</v>
      </c>
    </row>
    <row r="63" spans="2:27">
      <c r="B63" s="357"/>
      <c r="C63" s="328">
        <v>54</v>
      </c>
      <c r="D63" s="327" t="s">
        <v>770</v>
      </c>
      <c r="E63" s="370">
        <v>1979</v>
      </c>
      <c r="F63" s="214">
        <v>322</v>
      </c>
      <c r="G63" s="214">
        <v>111</v>
      </c>
      <c r="H63" s="214">
        <v>2589</v>
      </c>
      <c r="I63" s="214">
        <v>3746</v>
      </c>
      <c r="J63" s="214">
        <v>721</v>
      </c>
      <c r="K63" s="214">
        <v>68016</v>
      </c>
      <c r="L63" s="214">
        <v>11931</v>
      </c>
      <c r="M63" s="214">
        <v>11530</v>
      </c>
      <c r="N63" s="214">
        <v>10862</v>
      </c>
      <c r="O63" s="214">
        <v>11050</v>
      </c>
      <c r="P63" s="214">
        <v>11180</v>
      </c>
      <c r="Q63" s="214">
        <v>11463</v>
      </c>
      <c r="R63" s="214">
        <v>126</v>
      </c>
      <c r="S63" s="214">
        <v>33</v>
      </c>
      <c r="T63" s="214">
        <v>983</v>
      </c>
      <c r="U63" s="214">
        <v>2056</v>
      </c>
      <c r="V63" s="214">
        <v>302</v>
      </c>
      <c r="W63" s="214">
        <v>31997</v>
      </c>
      <c r="X63" s="214">
        <v>9972</v>
      </c>
      <c r="Y63" s="214">
        <v>10478</v>
      </c>
      <c r="Z63" s="214">
        <v>11547</v>
      </c>
      <c r="AA63" s="214">
        <v>11289</v>
      </c>
    </row>
    <row r="64" spans="2:27">
      <c r="B64" s="357"/>
      <c r="C64" s="328">
        <v>55</v>
      </c>
      <c r="D64" s="327" t="s">
        <v>770</v>
      </c>
      <c r="E64" s="370">
        <v>1980</v>
      </c>
      <c r="F64" s="214">
        <v>319</v>
      </c>
      <c r="G64" s="214">
        <v>111</v>
      </c>
      <c r="H64" s="214">
        <v>2614</v>
      </c>
      <c r="I64" s="214">
        <v>3799</v>
      </c>
      <c r="J64" s="214">
        <v>710</v>
      </c>
      <c r="K64" s="214">
        <v>69267</v>
      </c>
      <c r="L64" s="214">
        <v>12415</v>
      </c>
      <c r="M64" s="214">
        <v>12005</v>
      </c>
      <c r="N64" s="214">
        <v>11595</v>
      </c>
      <c r="O64" s="214">
        <v>10923</v>
      </c>
      <c r="P64" s="214">
        <v>11105</v>
      </c>
      <c r="Q64" s="214">
        <v>11224</v>
      </c>
      <c r="R64" s="214">
        <v>125</v>
      </c>
      <c r="S64" s="214">
        <v>32</v>
      </c>
      <c r="T64" s="214">
        <v>986</v>
      </c>
      <c r="U64" s="214">
        <v>2049</v>
      </c>
      <c r="V64" s="214">
        <v>294</v>
      </c>
      <c r="W64" s="214">
        <v>31975</v>
      </c>
      <c r="X64" s="214">
        <v>11485</v>
      </c>
      <c r="Y64" s="214">
        <v>9976</v>
      </c>
      <c r="Z64" s="214">
        <v>10514</v>
      </c>
      <c r="AA64" s="214">
        <v>11550</v>
      </c>
    </row>
    <row r="65" spans="2:27">
      <c r="B65" s="357"/>
      <c r="C65" s="328">
        <v>56</v>
      </c>
      <c r="D65" s="327" t="s">
        <v>770</v>
      </c>
      <c r="E65" s="370">
        <v>1981</v>
      </c>
      <c r="F65" s="214">
        <v>318</v>
      </c>
      <c r="G65" s="214">
        <v>110</v>
      </c>
      <c r="H65" s="214">
        <v>2658</v>
      </c>
      <c r="I65" s="214">
        <v>3852</v>
      </c>
      <c r="J65" s="214">
        <v>700</v>
      </c>
      <c r="K65" s="214">
        <v>70335</v>
      </c>
      <c r="L65" s="214">
        <v>12169</v>
      </c>
      <c r="M65" s="214">
        <v>12447</v>
      </c>
      <c r="N65" s="214">
        <v>12010</v>
      </c>
      <c r="O65" s="214">
        <v>11641</v>
      </c>
      <c r="P65" s="214">
        <v>10962</v>
      </c>
      <c r="Q65" s="214">
        <v>11106</v>
      </c>
      <c r="R65" s="214">
        <v>124</v>
      </c>
      <c r="S65" s="214">
        <v>31</v>
      </c>
      <c r="T65" s="214">
        <v>997</v>
      </c>
      <c r="U65" s="214">
        <v>2075</v>
      </c>
      <c r="V65" s="214">
        <v>303</v>
      </c>
      <c r="W65" s="214">
        <v>32775</v>
      </c>
      <c r="X65" s="214">
        <v>11285</v>
      </c>
      <c r="Y65" s="214">
        <v>11512</v>
      </c>
      <c r="Z65" s="214">
        <v>9978</v>
      </c>
      <c r="AA65" s="214">
        <v>10520</v>
      </c>
    </row>
    <row r="66" spans="2:27">
      <c r="B66" s="357"/>
      <c r="C66" s="328">
        <v>57</v>
      </c>
      <c r="D66" s="327" t="s">
        <v>770</v>
      </c>
      <c r="E66" s="370">
        <v>1982</v>
      </c>
      <c r="F66" s="214">
        <v>318</v>
      </c>
      <c r="G66" s="214">
        <v>110</v>
      </c>
      <c r="H66" s="214">
        <v>2672</v>
      </c>
      <c r="I66" s="214">
        <v>3874</v>
      </c>
      <c r="J66" s="214">
        <v>708</v>
      </c>
      <c r="K66" s="214">
        <v>70967</v>
      </c>
      <c r="L66" s="214">
        <v>11579</v>
      </c>
      <c r="M66" s="214">
        <v>12169</v>
      </c>
      <c r="N66" s="214">
        <v>12522</v>
      </c>
      <c r="O66" s="214">
        <v>12035</v>
      </c>
      <c r="P66" s="214">
        <v>11671</v>
      </c>
      <c r="Q66" s="214">
        <v>10991</v>
      </c>
      <c r="R66" s="214">
        <v>123</v>
      </c>
      <c r="S66" s="214">
        <v>30</v>
      </c>
      <c r="T66" s="214">
        <v>1017</v>
      </c>
      <c r="U66" s="214">
        <v>2128</v>
      </c>
      <c r="V66" s="214">
        <v>303</v>
      </c>
      <c r="W66" s="214">
        <v>33940</v>
      </c>
      <c r="X66" s="214">
        <v>11124</v>
      </c>
      <c r="Y66" s="214">
        <v>11314</v>
      </c>
      <c r="Z66" s="214">
        <v>11502</v>
      </c>
      <c r="AA66" s="214">
        <v>9985</v>
      </c>
    </row>
    <row r="67" spans="2:27">
      <c r="B67" s="357"/>
      <c r="C67" s="328">
        <v>58</v>
      </c>
      <c r="D67" s="327" t="s">
        <v>770</v>
      </c>
      <c r="E67" s="370">
        <v>1983</v>
      </c>
      <c r="F67" s="214">
        <v>315</v>
      </c>
      <c r="G67" s="214">
        <v>107</v>
      </c>
      <c r="H67" s="214">
        <v>2678</v>
      </c>
      <c r="I67" s="214">
        <v>3866</v>
      </c>
      <c r="J67" s="214">
        <v>700</v>
      </c>
      <c r="K67" s="214">
        <v>71368</v>
      </c>
      <c r="L67" s="214">
        <v>11206</v>
      </c>
      <c r="M67" s="214">
        <v>11608</v>
      </c>
      <c r="N67" s="214">
        <v>12215</v>
      </c>
      <c r="O67" s="214">
        <v>12544</v>
      </c>
      <c r="P67" s="214">
        <v>12068</v>
      </c>
      <c r="Q67" s="214">
        <v>11727</v>
      </c>
      <c r="R67" s="214">
        <v>123</v>
      </c>
      <c r="S67" s="214">
        <v>30</v>
      </c>
      <c r="T67" s="214">
        <v>1005</v>
      </c>
      <c r="U67" s="214">
        <v>2128</v>
      </c>
      <c r="V67" s="214">
        <v>301</v>
      </c>
      <c r="W67" s="214">
        <v>33515</v>
      </c>
      <c r="X67" s="214">
        <v>11035</v>
      </c>
      <c r="Y67" s="214">
        <v>11132</v>
      </c>
      <c r="Z67" s="214">
        <v>11348</v>
      </c>
      <c r="AA67" s="214">
        <v>11499</v>
      </c>
    </row>
    <row r="68" spans="2:27">
      <c r="B68" s="357"/>
      <c r="C68" s="328">
        <v>59</v>
      </c>
      <c r="D68" s="327" t="s">
        <v>770</v>
      </c>
      <c r="E68" s="370">
        <v>1984</v>
      </c>
      <c r="F68" s="214">
        <v>314</v>
      </c>
      <c r="G68" s="214">
        <v>107</v>
      </c>
      <c r="H68" s="214">
        <v>2652</v>
      </c>
      <c r="I68" s="214">
        <v>3845</v>
      </c>
      <c r="J68" s="214">
        <v>688</v>
      </c>
      <c r="K68" s="214">
        <v>70600</v>
      </c>
      <c r="L68" s="214">
        <v>10854</v>
      </c>
      <c r="M68" s="214">
        <v>11273</v>
      </c>
      <c r="N68" s="214">
        <v>11643</v>
      </c>
      <c r="O68" s="214">
        <v>12217</v>
      </c>
      <c r="P68" s="214">
        <v>12555</v>
      </c>
      <c r="Q68" s="214">
        <v>12058</v>
      </c>
      <c r="R68" s="214">
        <v>123</v>
      </c>
      <c r="S68" s="214">
        <v>30</v>
      </c>
      <c r="T68" s="214">
        <v>1019</v>
      </c>
      <c r="U68" s="214">
        <v>2136</v>
      </c>
      <c r="V68" s="214">
        <v>298</v>
      </c>
      <c r="W68" s="214">
        <v>33883</v>
      </c>
      <c r="X68" s="214">
        <v>11731</v>
      </c>
      <c r="Y68" s="214">
        <v>11029</v>
      </c>
      <c r="Z68" s="214">
        <v>11123</v>
      </c>
      <c r="AA68" s="214">
        <v>11335</v>
      </c>
    </row>
    <row r="69" spans="2:27">
      <c r="B69" s="357"/>
      <c r="C69" s="328">
        <v>60</v>
      </c>
      <c r="D69" s="327" t="s">
        <v>770</v>
      </c>
      <c r="E69" s="370">
        <v>1985</v>
      </c>
      <c r="F69" s="214">
        <v>315</v>
      </c>
      <c r="G69" s="214">
        <v>107</v>
      </c>
      <c r="H69" s="214">
        <v>2647</v>
      </c>
      <c r="I69" s="214">
        <v>3854</v>
      </c>
      <c r="J69" s="214">
        <v>683</v>
      </c>
      <c r="K69" s="214">
        <v>69528</v>
      </c>
      <c r="L69" s="214">
        <v>10766</v>
      </c>
      <c r="M69" s="214">
        <v>10895</v>
      </c>
      <c r="N69" s="214">
        <v>11316</v>
      </c>
      <c r="O69" s="214">
        <v>11695</v>
      </c>
      <c r="P69" s="214">
        <v>12271</v>
      </c>
      <c r="Q69" s="214">
        <v>12585</v>
      </c>
      <c r="R69" s="214">
        <v>121</v>
      </c>
      <c r="S69" s="214">
        <v>29</v>
      </c>
      <c r="T69" s="214">
        <v>1037</v>
      </c>
      <c r="U69" s="214">
        <v>2164</v>
      </c>
      <c r="V69" s="214">
        <v>294</v>
      </c>
      <c r="W69" s="214">
        <v>34857</v>
      </c>
      <c r="X69" s="214">
        <v>12098</v>
      </c>
      <c r="Y69" s="214">
        <v>11731</v>
      </c>
      <c r="Z69" s="214">
        <v>11028</v>
      </c>
      <c r="AA69" s="214">
        <v>11118</v>
      </c>
    </row>
    <row r="70" spans="2:27">
      <c r="B70" s="357"/>
      <c r="C70" s="328">
        <v>61</v>
      </c>
      <c r="D70" s="327" t="s">
        <v>770</v>
      </c>
      <c r="E70" s="370">
        <v>1986</v>
      </c>
      <c r="F70" s="214">
        <v>312</v>
      </c>
      <c r="G70" s="214">
        <v>104</v>
      </c>
      <c r="H70" s="214">
        <v>2606</v>
      </c>
      <c r="I70" s="214">
        <v>3813</v>
      </c>
      <c r="J70" s="214">
        <v>671</v>
      </c>
      <c r="K70" s="214">
        <v>67654</v>
      </c>
      <c r="L70" s="214">
        <v>10653</v>
      </c>
      <c r="M70" s="214">
        <v>10785</v>
      </c>
      <c r="N70" s="214">
        <v>10905</v>
      </c>
      <c r="O70" s="214">
        <v>11309</v>
      </c>
      <c r="P70" s="214">
        <v>11711</v>
      </c>
      <c r="Q70" s="214">
        <v>12291</v>
      </c>
      <c r="R70" s="214">
        <v>121</v>
      </c>
      <c r="S70" s="214">
        <v>29</v>
      </c>
      <c r="T70" s="214">
        <v>1064</v>
      </c>
      <c r="U70" s="214">
        <v>2185</v>
      </c>
      <c r="V70" s="214">
        <v>287</v>
      </c>
      <c r="W70" s="214">
        <v>36452</v>
      </c>
      <c r="X70" s="214">
        <v>12612</v>
      </c>
      <c r="Y70" s="214">
        <v>12098</v>
      </c>
      <c r="Z70" s="214">
        <v>11742</v>
      </c>
      <c r="AA70" s="214">
        <v>11036</v>
      </c>
    </row>
    <row r="71" spans="2:27">
      <c r="B71" s="357"/>
      <c r="C71" s="328">
        <v>62</v>
      </c>
      <c r="D71" s="327" t="s">
        <v>770</v>
      </c>
      <c r="E71" s="370">
        <v>1987</v>
      </c>
      <c r="F71" s="214">
        <v>310</v>
      </c>
      <c r="G71" s="214">
        <v>102</v>
      </c>
      <c r="H71" s="214">
        <v>2559</v>
      </c>
      <c r="I71" s="214">
        <v>3804</v>
      </c>
      <c r="J71" s="214">
        <v>671</v>
      </c>
      <c r="K71" s="214">
        <v>65500</v>
      </c>
      <c r="L71" s="214">
        <v>10047</v>
      </c>
      <c r="M71" s="214">
        <v>10666</v>
      </c>
      <c r="N71" s="214">
        <v>10804</v>
      </c>
      <c r="O71" s="214">
        <v>10934</v>
      </c>
      <c r="P71" s="214">
        <v>11349</v>
      </c>
      <c r="Q71" s="214">
        <v>11700</v>
      </c>
      <c r="R71" s="214">
        <v>120</v>
      </c>
      <c r="S71" s="214">
        <v>28</v>
      </c>
      <c r="T71" s="214">
        <v>1082</v>
      </c>
      <c r="U71" s="214">
        <v>2222</v>
      </c>
      <c r="V71" s="214">
        <v>287</v>
      </c>
      <c r="W71" s="214">
        <v>36997</v>
      </c>
      <c r="X71" s="214">
        <v>12300</v>
      </c>
      <c r="Y71" s="214">
        <v>12613</v>
      </c>
      <c r="Z71" s="214">
        <v>12084</v>
      </c>
      <c r="AA71" s="214">
        <v>11745</v>
      </c>
    </row>
    <row r="72" spans="2:27">
      <c r="B72" s="357"/>
      <c r="C72" s="328">
        <v>63</v>
      </c>
      <c r="D72" s="327" t="s">
        <v>770</v>
      </c>
      <c r="E72" s="370">
        <v>1988</v>
      </c>
      <c r="F72" s="214">
        <v>310</v>
      </c>
      <c r="G72" s="214">
        <v>113</v>
      </c>
      <c r="H72" s="214">
        <v>2543</v>
      </c>
      <c r="I72" s="214">
        <v>3822</v>
      </c>
      <c r="J72" s="214">
        <v>674</v>
      </c>
      <c r="K72" s="214">
        <v>63610</v>
      </c>
      <c r="L72" s="214">
        <v>9872</v>
      </c>
      <c r="M72" s="214">
        <v>10037</v>
      </c>
      <c r="N72" s="214">
        <v>10644</v>
      </c>
      <c r="O72" s="214">
        <v>10790</v>
      </c>
      <c r="P72" s="214">
        <v>10935</v>
      </c>
      <c r="Q72" s="214">
        <v>11332</v>
      </c>
      <c r="R72" s="214">
        <v>121</v>
      </c>
      <c r="S72" s="214">
        <v>36</v>
      </c>
      <c r="T72" s="214">
        <v>1073</v>
      </c>
      <c r="U72" s="214">
        <v>2231</v>
      </c>
      <c r="V72" s="214">
        <v>284</v>
      </c>
      <c r="W72" s="214">
        <v>36574</v>
      </c>
      <c r="X72" s="214">
        <v>11717</v>
      </c>
      <c r="Y72" s="214">
        <v>12261</v>
      </c>
      <c r="Z72" s="214">
        <v>12596</v>
      </c>
      <c r="AA72" s="214">
        <v>12072</v>
      </c>
    </row>
    <row r="73" spans="2:27">
      <c r="B73" s="364" t="s">
        <v>87</v>
      </c>
      <c r="C73" s="328">
        <v>1</v>
      </c>
      <c r="D73" s="327" t="s">
        <v>770</v>
      </c>
      <c r="E73" s="370">
        <v>1989</v>
      </c>
      <c r="F73" s="214">
        <v>307</v>
      </c>
      <c r="G73" s="214">
        <v>110</v>
      </c>
      <c r="H73" s="214">
        <v>2519</v>
      </c>
      <c r="I73" s="214">
        <v>3804</v>
      </c>
      <c r="J73" s="214">
        <v>670</v>
      </c>
      <c r="K73" s="214">
        <v>61942</v>
      </c>
      <c r="L73" s="214">
        <v>9666</v>
      </c>
      <c r="M73" s="214">
        <v>9848</v>
      </c>
      <c r="N73" s="214">
        <v>10043</v>
      </c>
      <c r="O73" s="214">
        <v>10665</v>
      </c>
      <c r="P73" s="214">
        <v>10786</v>
      </c>
      <c r="Q73" s="214">
        <v>10934</v>
      </c>
      <c r="R73" s="214">
        <v>120</v>
      </c>
      <c r="S73" s="214">
        <v>36</v>
      </c>
      <c r="T73" s="214">
        <v>1069</v>
      </c>
      <c r="U73" s="214">
        <v>2216</v>
      </c>
      <c r="V73" s="214">
        <v>285</v>
      </c>
      <c r="W73" s="214">
        <v>35276</v>
      </c>
      <c r="X73" s="214">
        <v>11309</v>
      </c>
      <c r="Y73" s="214">
        <v>11706</v>
      </c>
      <c r="Z73" s="214">
        <v>12261</v>
      </c>
      <c r="AA73" s="214">
        <v>12601</v>
      </c>
    </row>
    <row r="74" spans="2:27">
      <c r="B74" s="357"/>
      <c r="C74" s="328">
        <v>2</v>
      </c>
      <c r="D74" s="327" t="s">
        <v>770</v>
      </c>
      <c r="E74" s="370">
        <v>1990</v>
      </c>
      <c r="F74" s="214">
        <v>308</v>
      </c>
      <c r="G74" s="214">
        <v>125</v>
      </c>
      <c r="H74" s="214">
        <v>2519</v>
      </c>
      <c r="I74" s="214">
        <v>3832</v>
      </c>
      <c r="J74" s="214">
        <v>657</v>
      </c>
      <c r="K74" s="214">
        <v>60713</v>
      </c>
      <c r="L74" s="214">
        <v>9704</v>
      </c>
      <c r="M74" s="214">
        <v>9655</v>
      </c>
      <c r="N74" s="214">
        <v>9867</v>
      </c>
      <c r="O74" s="214">
        <v>10042</v>
      </c>
      <c r="P74" s="214">
        <v>10666</v>
      </c>
      <c r="Q74" s="214">
        <v>10779</v>
      </c>
      <c r="R74" s="214">
        <v>122</v>
      </c>
      <c r="S74" s="214">
        <v>42</v>
      </c>
      <c r="T74" s="214">
        <v>1068</v>
      </c>
      <c r="U74" s="214">
        <v>2249</v>
      </c>
      <c r="V74" s="214">
        <v>292</v>
      </c>
      <c r="W74" s="214">
        <v>33961</v>
      </c>
      <c r="X74" s="214">
        <v>10946</v>
      </c>
      <c r="Y74" s="214">
        <v>11311</v>
      </c>
      <c r="Z74" s="214">
        <v>11704</v>
      </c>
      <c r="AA74" s="214">
        <v>12235</v>
      </c>
    </row>
    <row r="75" spans="2:27">
      <c r="B75" s="357"/>
      <c r="C75" s="328">
        <v>3</v>
      </c>
      <c r="D75" s="327" t="s">
        <v>770</v>
      </c>
      <c r="E75" s="370">
        <v>1991</v>
      </c>
      <c r="F75" s="214">
        <v>308</v>
      </c>
      <c r="G75" s="214">
        <v>125</v>
      </c>
      <c r="H75" s="214">
        <v>2513</v>
      </c>
      <c r="I75" s="214">
        <v>3819</v>
      </c>
      <c r="J75" s="214">
        <v>653</v>
      </c>
      <c r="K75" s="214">
        <v>59187</v>
      </c>
      <c r="L75" s="214">
        <v>9228</v>
      </c>
      <c r="M75" s="214">
        <v>9712</v>
      </c>
      <c r="N75" s="214">
        <v>9661</v>
      </c>
      <c r="O75" s="214">
        <v>9876</v>
      </c>
      <c r="P75" s="214">
        <v>10036</v>
      </c>
      <c r="Q75" s="214">
        <v>10674</v>
      </c>
      <c r="R75" s="214">
        <v>122</v>
      </c>
      <c r="S75" s="214">
        <v>42</v>
      </c>
      <c r="T75" s="214">
        <v>1081</v>
      </c>
      <c r="U75" s="214">
        <v>2302</v>
      </c>
      <c r="V75" s="214">
        <v>291</v>
      </c>
      <c r="W75" s="214">
        <v>33068</v>
      </c>
      <c r="X75" s="214">
        <v>10800</v>
      </c>
      <c r="Y75" s="214">
        <v>10947</v>
      </c>
      <c r="Z75" s="214">
        <v>11321</v>
      </c>
      <c r="AA75" s="214">
        <v>11703</v>
      </c>
    </row>
    <row r="76" spans="2:27">
      <c r="B76" s="357"/>
      <c r="C76" s="328">
        <v>4</v>
      </c>
      <c r="D76" s="327" t="s">
        <v>770</v>
      </c>
      <c r="E76" s="370">
        <v>1992</v>
      </c>
      <c r="F76" s="214">
        <v>305</v>
      </c>
      <c r="G76" s="214">
        <v>122</v>
      </c>
      <c r="H76" s="214">
        <v>2477</v>
      </c>
      <c r="I76" s="214">
        <v>3843</v>
      </c>
      <c r="J76" s="214">
        <v>677</v>
      </c>
      <c r="K76" s="214">
        <v>57715</v>
      </c>
      <c r="L76" s="214">
        <v>9079</v>
      </c>
      <c r="M76" s="214">
        <v>9233</v>
      </c>
      <c r="N76" s="214">
        <v>9756</v>
      </c>
      <c r="O76" s="214">
        <v>9672</v>
      </c>
      <c r="P76" s="214">
        <v>9917</v>
      </c>
      <c r="Q76" s="214">
        <v>10058</v>
      </c>
      <c r="R76" s="214">
        <v>122</v>
      </c>
      <c r="S76" s="214">
        <v>42</v>
      </c>
      <c r="T76" s="214">
        <v>1072</v>
      </c>
      <c r="U76" s="214">
        <v>2308</v>
      </c>
      <c r="V76" s="214">
        <v>289</v>
      </c>
      <c r="W76" s="214">
        <v>32386</v>
      </c>
      <c r="X76" s="214">
        <v>10678</v>
      </c>
      <c r="Y76" s="214">
        <v>10775</v>
      </c>
      <c r="Z76" s="214">
        <v>10933</v>
      </c>
      <c r="AA76" s="214">
        <v>11310</v>
      </c>
    </row>
    <row r="77" spans="2:27">
      <c r="B77" s="357"/>
      <c r="C77" s="328">
        <v>5</v>
      </c>
      <c r="D77" s="327" t="s">
        <v>770</v>
      </c>
      <c r="E77" s="370">
        <v>1993</v>
      </c>
      <c r="F77" s="214">
        <v>304</v>
      </c>
      <c r="G77" s="214">
        <v>122</v>
      </c>
      <c r="H77" s="214">
        <v>2446</v>
      </c>
      <c r="I77" s="214">
        <v>3813</v>
      </c>
      <c r="J77" s="214">
        <v>682</v>
      </c>
      <c r="K77" s="214">
        <v>56505</v>
      </c>
      <c r="L77" s="214">
        <v>8794</v>
      </c>
      <c r="M77" s="214">
        <v>9110</v>
      </c>
      <c r="N77" s="214">
        <v>9258</v>
      </c>
      <c r="O77" s="214">
        <v>9758</v>
      </c>
      <c r="P77" s="214">
        <v>9670</v>
      </c>
      <c r="Q77" s="214">
        <v>9915</v>
      </c>
      <c r="R77" s="214">
        <v>123</v>
      </c>
      <c r="S77" s="214">
        <v>42</v>
      </c>
      <c r="T77" s="214">
        <v>1054</v>
      </c>
      <c r="U77" s="214">
        <v>2284</v>
      </c>
      <c r="V77" s="214">
        <v>298</v>
      </c>
      <c r="W77" s="214">
        <v>31534</v>
      </c>
      <c r="X77" s="214">
        <v>10067</v>
      </c>
      <c r="Y77" s="214">
        <v>10688</v>
      </c>
      <c r="Z77" s="214">
        <v>10779</v>
      </c>
      <c r="AA77" s="214">
        <v>10940</v>
      </c>
    </row>
    <row r="78" spans="2:27">
      <c r="B78" s="357"/>
      <c r="C78" s="328">
        <v>6</v>
      </c>
      <c r="D78" s="327" t="s">
        <v>770</v>
      </c>
      <c r="E78" s="370">
        <v>1994</v>
      </c>
      <c r="F78" s="214">
        <v>304</v>
      </c>
      <c r="G78" s="214">
        <v>122</v>
      </c>
      <c r="H78" s="214">
        <v>2432</v>
      </c>
      <c r="I78" s="214">
        <v>3812</v>
      </c>
      <c r="J78" s="214">
        <v>681</v>
      </c>
      <c r="K78" s="214">
        <v>55219</v>
      </c>
      <c r="L78" s="214">
        <v>8530</v>
      </c>
      <c r="M78" s="214">
        <v>8827</v>
      </c>
      <c r="N78" s="214">
        <v>9119</v>
      </c>
      <c r="O78" s="214">
        <v>9290</v>
      </c>
      <c r="P78" s="214">
        <v>9755</v>
      </c>
      <c r="Q78" s="214">
        <v>9698</v>
      </c>
      <c r="R78" s="214">
        <v>122</v>
      </c>
      <c r="S78" s="214">
        <v>42</v>
      </c>
      <c r="T78" s="214">
        <v>1024</v>
      </c>
      <c r="U78" s="214">
        <v>2250</v>
      </c>
      <c r="V78" s="214">
        <v>282</v>
      </c>
      <c r="W78" s="214">
        <v>30653</v>
      </c>
      <c r="X78" s="214">
        <v>9905</v>
      </c>
      <c r="Y78" s="214">
        <v>10060</v>
      </c>
      <c r="Z78" s="214">
        <v>10688</v>
      </c>
      <c r="AA78" s="214">
        <v>10773</v>
      </c>
    </row>
    <row r="79" spans="2:27">
      <c r="B79" s="357"/>
      <c r="C79" s="328">
        <v>7</v>
      </c>
      <c r="D79" s="327" t="s">
        <v>770</v>
      </c>
      <c r="E79" s="370">
        <v>1995</v>
      </c>
      <c r="F79" s="214">
        <v>302</v>
      </c>
      <c r="G79" s="214">
        <v>121</v>
      </c>
      <c r="H79" s="214">
        <v>2406</v>
      </c>
      <c r="I79" s="214">
        <v>3817</v>
      </c>
      <c r="J79" s="214">
        <v>666</v>
      </c>
      <c r="K79" s="214">
        <v>53850</v>
      </c>
      <c r="L79" s="214">
        <v>8154</v>
      </c>
      <c r="M79" s="214">
        <v>8591</v>
      </c>
      <c r="N79" s="214">
        <v>8849</v>
      </c>
      <c r="O79" s="214">
        <v>9166</v>
      </c>
      <c r="P79" s="214">
        <v>9330</v>
      </c>
      <c r="Q79" s="214">
        <v>9760</v>
      </c>
      <c r="R79" s="214">
        <v>120</v>
      </c>
      <c r="S79" s="214">
        <v>41</v>
      </c>
      <c r="T79" s="214">
        <v>997</v>
      </c>
      <c r="U79" s="214">
        <v>2206</v>
      </c>
      <c r="V79" s="214">
        <v>288</v>
      </c>
      <c r="W79" s="214">
        <v>29753</v>
      </c>
      <c r="X79" s="214">
        <v>9745</v>
      </c>
      <c r="Y79" s="214">
        <v>9941</v>
      </c>
      <c r="Z79" s="214">
        <v>10067</v>
      </c>
      <c r="AA79" s="214">
        <v>10696</v>
      </c>
    </row>
    <row r="80" spans="2:27">
      <c r="B80" s="357"/>
      <c r="C80" s="328">
        <v>8</v>
      </c>
      <c r="D80" s="327" t="s">
        <v>770</v>
      </c>
      <c r="E80" s="370">
        <v>1996</v>
      </c>
      <c r="F80" s="214">
        <v>301</v>
      </c>
      <c r="G80" s="214">
        <v>119</v>
      </c>
      <c r="H80" s="214">
        <v>2380</v>
      </c>
      <c r="I80" s="214">
        <v>3814</v>
      </c>
      <c r="J80" s="214">
        <v>707</v>
      </c>
      <c r="K80" s="214">
        <v>52078</v>
      </c>
      <c r="L80" s="214">
        <v>7904</v>
      </c>
      <c r="M80" s="214">
        <v>8189</v>
      </c>
      <c r="N80" s="214">
        <v>8604</v>
      </c>
      <c r="O80" s="214">
        <v>8871</v>
      </c>
      <c r="P80" s="214">
        <v>9195</v>
      </c>
      <c r="Q80" s="214">
        <v>9315</v>
      </c>
      <c r="R80" s="214">
        <v>119</v>
      </c>
      <c r="S80" s="214">
        <v>39</v>
      </c>
      <c r="T80" s="214">
        <v>992</v>
      </c>
      <c r="U80" s="214">
        <v>2212</v>
      </c>
      <c r="V80" s="214">
        <v>287</v>
      </c>
      <c r="W80" s="214">
        <v>29480</v>
      </c>
      <c r="X80" s="214">
        <v>9779</v>
      </c>
      <c r="Y80" s="214">
        <v>9758</v>
      </c>
      <c r="Z80" s="214">
        <v>9943</v>
      </c>
      <c r="AA80" s="214">
        <v>10081</v>
      </c>
    </row>
    <row r="81" spans="2:27">
      <c r="B81" s="357"/>
      <c r="C81" s="328">
        <v>9</v>
      </c>
      <c r="D81" s="327" t="s">
        <v>770</v>
      </c>
      <c r="E81" s="370">
        <v>1997</v>
      </c>
      <c r="F81" s="214">
        <v>298</v>
      </c>
      <c r="G81" s="214">
        <v>118</v>
      </c>
      <c r="H81" s="214">
        <v>2356</v>
      </c>
      <c r="I81" s="214">
        <v>3779</v>
      </c>
      <c r="J81" s="214">
        <v>696</v>
      </c>
      <c r="K81" s="214">
        <v>50494</v>
      </c>
      <c r="L81" s="214">
        <v>7650</v>
      </c>
      <c r="M81" s="214">
        <v>7922</v>
      </c>
      <c r="N81" s="214">
        <v>8212</v>
      </c>
      <c r="O81" s="214">
        <v>8635</v>
      </c>
      <c r="P81" s="214">
        <v>8887</v>
      </c>
      <c r="Q81" s="214">
        <v>9188</v>
      </c>
      <c r="R81" s="214">
        <v>119</v>
      </c>
      <c r="S81" s="214">
        <v>39</v>
      </c>
      <c r="T81" s="214">
        <v>981</v>
      </c>
      <c r="U81" s="214">
        <v>2202</v>
      </c>
      <c r="V81" s="214">
        <v>285</v>
      </c>
      <c r="W81" s="214">
        <v>28849</v>
      </c>
      <c r="X81" s="214">
        <v>9319</v>
      </c>
      <c r="Y81" s="214">
        <v>9784</v>
      </c>
      <c r="Z81" s="214">
        <v>9746</v>
      </c>
      <c r="AA81" s="214">
        <v>9955</v>
      </c>
    </row>
    <row r="82" spans="2:27">
      <c r="B82" s="357"/>
      <c r="C82" s="328">
        <v>10</v>
      </c>
      <c r="D82" s="327" t="s">
        <v>770</v>
      </c>
      <c r="E82" s="370">
        <v>1998</v>
      </c>
      <c r="F82" s="214">
        <v>298</v>
      </c>
      <c r="G82" s="214">
        <v>118</v>
      </c>
      <c r="H82" s="214">
        <v>2330</v>
      </c>
      <c r="I82" s="214">
        <v>3743</v>
      </c>
      <c r="J82" s="214">
        <v>697</v>
      </c>
      <c r="K82" s="214">
        <v>48981</v>
      </c>
      <c r="L82" s="214">
        <v>7602</v>
      </c>
      <c r="M82" s="214">
        <v>7678</v>
      </c>
      <c r="N82" s="214">
        <v>7943</v>
      </c>
      <c r="O82" s="214">
        <v>8218</v>
      </c>
      <c r="P82" s="214">
        <v>8645</v>
      </c>
      <c r="Q82" s="214">
        <v>8895</v>
      </c>
      <c r="R82" s="214">
        <v>119</v>
      </c>
      <c r="S82" s="214">
        <v>39</v>
      </c>
      <c r="T82" s="214">
        <v>965</v>
      </c>
      <c r="U82" s="214">
        <v>2177</v>
      </c>
      <c r="V82" s="214">
        <v>283</v>
      </c>
      <c r="W82" s="214">
        <v>28262</v>
      </c>
      <c r="X82" s="214">
        <v>9181</v>
      </c>
      <c r="Y82" s="214">
        <v>9301</v>
      </c>
      <c r="Z82" s="214">
        <v>9780</v>
      </c>
      <c r="AA82" s="214">
        <v>9736</v>
      </c>
    </row>
    <row r="83" spans="2:27">
      <c r="B83" s="357"/>
      <c r="C83" s="328">
        <v>11</v>
      </c>
      <c r="D83" s="327" t="s">
        <v>770</v>
      </c>
      <c r="E83" s="370">
        <v>1999</v>
      </c>
      <c r="F83" s="214">
        <v>297</v>
      </c>
      <c r="G83" s="214">
        <v>117</v>
      </c>
      <c r="H83" s="214">
        <v>2292</v>
      </c>
      <c r="I83" s="214">
        <v>3728</v>
      </c>
      <c r="J83" s="214">
        <v>677</v>
      </c>
      <c r="K83" s="214">
        <v>47276</v>
      </c>
      <c r="L83" s="214">
        <v>7175</v>
      </c>
      <c r="M83" s="214">
        <v>7591</v>
      </c>
      <c r="N83" s="214">
        <v>7687</v>
      </c>
      <c r="O83" s="214">
        <v>7928</v>
      </c>
      <c r="P83" s="214">
        <v>8248</v>
      </c>
      <c r="Q83" s="214">
        <v>8647</v>
      </c>
      <c r="R83" s="214">
        <v>118</v>
      </c>
      <c r="S83" s="214">
        <v>39</v>
      </c>
      <c r="T83" s="214">
        <v>951</v>
      </c>
      <c r="U83" s="214">
        <v>2154</v>
      </c>
      <c r="V83" s="214">
        <v>272</v>
      </c>
      <c r="W83" s="214">
        <v>27363</v>
      </c>
      <c r="X83" s="214">
        <v>8870</v>
      </c>
      <c r="Y83" s="214">
        <v>9183</v>
      </c>
      <c r="Z83" s="214">
        <v>9310</v>
      </c>
      <c r="AA83" s="214">
        <v>9777</v>
      </c>
    </row>
    <row r="84" spans="2:27">
      <c r="B84" s="357"/>
      <c r="C84" s="328">
        <v>12</v>
      </c>
      <c r="D84" s="327" t="s">
        <v>770</v>
      </c>
      <c r="E84" s="370">
        <v>2000</v>
      </c>
      <c r="F84" s="214">
        <v>296</v>
      </c>
      <c r="G84" s="214">
        <v>116</v>
      </c>
      <c r="H84" s="214">
        <v>2280</v>
      </c>
      <c r="I84" s="214">
        <v>3729</v>
      </c>
      <c r="J84" s="214">
        <v>667</v>
      </c>
      <c r="K84" s="214">
        <v>46023</v>
      </c>
      <c r="L84" s="214">
        <v>7327</v>
      </c>
      <c r="M84" s="214">
        <v>7199</v>
      </c>
      <c r="N84" s="214">
        <v>7590</v>
      </c>
      <c r="O84" s="214">
        <v>7694</v>
      </c>
      <c r="P84" s="214">
        <v>7964</v>
      </c>
      <c r="Q84" s="214">
        <v>8249</v>
      </c>
      <c r="R84" s="214">
        <v>118</v>
      </c>
      <c r="S84" s="214">
        <v>39</v>
      </c>
      <c r="T84" s="214">
        <v>937</v>
      </c>
      <c r="U84" s="214">
        <v>2149</v>
      </c>
      <c r="V84" s="214">
        <v>260</v>
      </c>
      <c r="W84" s="214">
        <v>26696</v>
      </c>
      <c r="X84" s="214">
        <v>8637</v>
      </c>
      <c r="Y84" s="214">
        <v>8884</v>
      </c>
      <c r="Z84" s="214">
        <v>9175</v>
      </c>
      <c r="AA84" s="214">
        <v>9311</v>
      </c>
    </row>
    <row r="85" spans="2:27">
      <c r="B85" s="357"/>
      <c r="C85" s="328">
        <v>13</v>
      </c>
      <c r="D85" s="327" t="s">
        <v>770</v>
      </c>
      <c r="E85" s="370">
        <v>2001</v>
      </c>
      <c r="F85" s="214">
        <v>290</v>
      </c>
      <c r="G85" s="214">
        <v>116</v>
      </c>
      <c r="H85" s="214">
        <v>2237</v>
      </c>
      <c r="I85" s="214">
        <v>3675</v>
      </c>
      <c r="J85" s="214">
        <v>654</v>
      </c>
      <c r="K85" s="214">
        <v>44994</v>
      </c>
      <c r="L85" s="214">
        <v>7174</v>
      </c>
      <c r="M85" s="214">
        <v>7325</v>
      </c>
      <c r="N85" s="214">
        <v>7233</v>
      </c>
      <c r="O85" s="214">
        <v>7591</v>
      </c>
      <c r="P85" s="214">
        <v>7706</v>
      </c>
      <c r="Q85" s="214">
        <v>7965</v>
      </c>
      <c r="R85" s="214">
        <v>115</v>
      </c>
      <c r="S85" s="214">
        <v>37</v>
      </c>
      <c r="T85" s="214">
        <v>914</v>
      </c>
      <c r="U85" s="214">
        <v>2099</v>
      </c>
      <c r="V85" s="214">
        <v>257</v>
      </c>
      <c r="W85" s="214">
        <v>25793</v>
      </c>
      <c r="X85" s="214">
        <v>8251</v>
      </c>
      <c r="Y85" s="214">
        <v>8649</v>
      </c>
      <c r="Z85" s="214">
        <v>8893</v>
      </c>
      <c r="AA85" s="214">
        <v>9181</v>
      </c>
    </row>
    <row r="86" spans="2:27">
      <c r="B86" s="357"/>
      <c r="C86" s="328">
        <v>14</v>
      </c>
      <c r="D86" s="327" t="s">
        <v>770</v>
      </c>
      <c r="E86" s="370">
        <v>2002</v>
      </c>
      <c r="F86" s="214">
        <v>287</v>
      </c>
      <c r="G86" s="214">
        <v>113</v>
      </c>
      <c r="H86" s="214">
        <v>2231</v>
      </c>
      <c r="I86" s="214">
        <v>3660</v>
      </c>
      <c r="J86" s="214">
        <v>664</v>
      </c>
      <c r="K86" s="214">
        <v>43942</v>
      </c>
      <c r="L86" s="214">
        <v>6935</v>
      </c>
      <c r="M86" s="214">
        <v>7157</v>
      </c>
      <c r="N86" s="214">
        <v>7322</v>
      </c>
      <c r="O86" s="214">
        <v>7236</v>
      </c>
      <c r="P86" s="214">
        <v>7580</v>
      </c>
      <c r="Q86" s="214">
        <v>7712</v>
      </c>
      <c r="R86" s="214">
        <v>114</v>
      </c>
      <c r="S86" s="214">
        <v>36</v>
      </c>
      <c r="T86" s="214">
        <v>913</v>
      </c>
      <c r="U86" s="214">
        <v>2102</v>
      </c>
      <c r="V86" s="214">
        <v>263</v>
      </c>
      <c r="W86" s="214">
        <v>24848</v>
      </c>
      <c r="X86" s="214">
        <v>7949</v>
      </c>
      <c r="Y86" s="214">
        <v>8241</v>
      </c>
      <c r="Z86" s="214">
        <v>8658</v>
      </c>
      <c r="AA86" s="214">
        <v>8902</v>
      </c>
    </row>
    <row r="87" spans="2:27">
      <c r="B87" s="357"/>
      <c r="C87" s="328">
        <v>15</v>
      </c>
      <c r="D87" s="327" t="s">
        <v>770</v>
      </c>
      <c r="E87" s="370">
        <v>2003</v>
      </c>
      <c r="F87" s="214">
        <v>286</v>
      </c>
      <c r="G87" s="214">
        <v>112</v>
      </c>
      <c r="H87" s="214">
        <v>2253</v>
      </c>
      <c r="I87" s="214">
        <v>3710</v>
      </c>
      <c r="J87" s="214">
        <v>664</v>
      </c>
      <c r="K87" s="214">
        <v>43064</v>
      </c>
      <c r="L87" s="214">
        <v>6859</v>
      </c>
      <c r="M87" s="214">
        <v>6932</v>
      </c>
      <c r="N87" s="214">
        <v>7155</v>
      </c>
      <c r="O87" s="214">
        <v>7319</v>
      </c>
      <c r="P87" s="214">
        <v>7222</v>
      </c>
      <c r="Q87" s="214">
        <v>7577</v>
      </c>
      <c r="R87" s="214">
        <v>113</v>
      </c>
      <c r="S87" s="214">
        <v>36</v>
      </c>
      <c r="T87" s="214">
        <v>888</v>
      </c>
      <c r="U87" s="214">
        <v>2063</v>
      </c>
      <c r="V87" s="214">
        <v>247</v>
      </c>
      <c r="W87" s="214">
        <v>23865</v>
      </c>
      <c r="X87" s="214">
        <v>7677</v>
      </c>
      <c r="Y87" s="214">
        <v>7943</v>
      </c>
      <c r="Z87" s="214">
        <v>8245</v>
      </c>
      <c r="AA87" s="214">
        <v>8654</v>
      </c>
    </row>
    <row r="88" spans="2:27">
      <c r="B88" s="357"/>
      <c r="C88" s="328">
        <v>16</v>
      </c>
      <c r="D88" s="327" t="s">
        <v>770</v>
      </c>
      <c r="E88" s="370">
        <v>2004</v>
      </c>
      <c r="F88" s="214">
        <v>274</v>
      </c>
      <c r="G88" s="214">
        <v>102</v>
      </c>
      <c r="H88" s="214">
        <v>2215</v>
      </c>
      <c r="I88" s="214">
        <v>3646</v>
      </c>
      <c r="J88" s="214">
        <v>624</v>
      </c>
      <c r="K88" s="214">
        <v>42134</v>
      </c>
      <c r="L88" s="214">
        <v>6674</v>
      </c>
      <c r="M88" s="214">
        <v>6853</v>
      </c>
      <c r="N88" s="214">
        <v>6917</v>
      </c>
      <c r="O88" s="214">
        <v>7153</v>
      </c>
      <c r="P88" s="214">
        <v>7323</v>
      </c>
      <c r="Q88" s="214">
        <v>7214</v>
      </c>
      <c r="R88" s="214">
        <v>111</v>
      </c>
      <c r="S88" s="214">
        <v>35</v>
      </c>
      <c r="T88" s="214">
        <v>873</v>
      </c>
      <c r="U88" s="214">
        <v>2036</v>
      </c>
      <c r="V88" s="214">
        <v>247</v>
      </c>
      <c r="W88" s="214">
        <v>23191</v>
      </c>
      <c r="X88" s="214">
        <v>7571</v>
      </c>
      <c r="Y88" s="214">
        <v>7685</v>
      </c>
      <c r="Z88" s="214">
        <v>7935</v>
      </c>
      <c r="AA88" s="214">
        <v>8239</v>
      </c>
    </row>
    <row r="89" spans="2:27">
      <c r="B89" s="357"/>
      <c r="C89" s="328">
        <v>17</v>
      </c>
      <c r="D89" s="327" t="s">
        <v>770</v>
      </c>
      <c r="E89" s="370">
        <v>2005</v>
      </c>
      <c r="F89" s="214">
        <v>270</v>
      </c>
      <c r="G89" s="214">
        <v>99</v>
      </c>
      <c r="H89" s="214">
        <v>2218</v>
      </c>
      <c r="I89" s="214">
        <v>3609</v>
      </c>
      <c r="J89" s="214">
        <v>604</v>
      </c>
      <c r="K89" s="214">
        <v>41500</v>
      </c>
      <c r="L89" s="214">
        <v>6588</v>
      </c>
      <c r="M89" s="214">
        <v>6667</v>
      </c>
      <c r="N89" s="214">
        <v>6867</v>
      </c>
      <c r="O89" s="214">
        <v>6919</v>
      </c>
      <c r="P89" s="214">
        <v>7153</v>
      </c>
      <c r="Q89" s="214">
        <v>7306</v>
      </c>
      <c r="R89" s="214">
        <v>111</v>
      </c>
      <c r="S89" s="214">
        <v>35</v>
      </c>
      <c r="T89" s="214">
        <v>859</v>
      </c>
      <c r="U89" s="214">
        <v>1997</v>
      </c>
      <c r="V89" s="214">
        <v>242</v>
      </c>
      <c r="W89" s="214">
        <v>22439</v>
      </c>
      <c r="X89" s="214">
        <v>7198</v>
      </c>
      <c r="Y89" s="214">
        <v>7558</v>
      </c>
      <c r="Z89" s="214">
        <v>7683</v>
      </c>
      <c r="AA89" s="214">
        <v>7936</v>
      </c>
    </row>
    <row r="90" spans="2:27">
      <c r="B90" s="357"/>
      <c r="C90" s="328">
        <v>18</v>
      </c>
      <c r="D90" s="327" t="s">
        <v>770</v>
      </c>
      <c r="E90" s="370">
        <v>2006</v>
      </c>
      <c r="F90" s="214">
        <v>263</v>
      </c>
      <c r="G90" s="214">
        <v>92</v>
      </c>
      <c r="H90" s="214">
        <v>2184</v>
      </c>
      <c r="I90" s="214">
        <v>3549</v>
      </c>
      <c r="J90" s="214">
        <v>560</v>
      </c>
      <c r="K90" s="214">
        <v>40672</v>
      </c>
      <c r="L90" s="214">
        <v>6497</v>
      </c>
      <c r="M90" s="214">
        <v>6582</v>
      </c>
      <c r="N90" s="214">
        <v>6673</v>
      </c>
      <c r="O90" s="214">
        <v>6864</v>
      </c>
      <c r="P90" s="214">
        <v>6911</v>
      </c>
      <c r="Q90" s="214">
        <v>7145</v>
      </c>
      <c r="R90" s="214">
        <v>111</v>
      </c>
      <c r="S90" s="214">
        <v>35</v>
      </c>
      <c r="T90" s="214">
        <v>853</v>
      </c>
      <c r="U90" s="214">
        <v>1991</v>
      </c>
      <c r="V90" s="214">
        <v>245</v>
      </c>
      <c r="W90" s="214">
        <v>22018</v>
      </c>
      <c r="X90" s="214">
        <v>7272</v>
      </c>
      <c r="Y90" s="214">
        <v>7189</v>
      </c>
      <c r="Z90" s="214">
        <v>7557</v>
      </c>
      <c r="AA90" s="214">
        <v>7677</v>
      </c>
    </row>
    <row r="91" spans="2:27">
      <c r="B91" s="357"/>
      <c r="C91" s="328">
        <v>19</v>
      </c>
      <c r="D91" s="327" t="s">
        <v>770</v>
      </c>
      <c r="E91" s="370">
        <v>2007</v>
      </c>
      <c r="F91" s="214">
        <v>258</v>
      </c>
      <c r="G91" s="214">
        <v>88</v>
      </c>
      <c r="H91" s="214">
        <v>2171</v>
      </c>
      <c r="I91" s="214">
        <v>3516</v>
      </c>
      <c r="J91" s="214">
        <v>548</v>
      </c>
      <c r="K91" s="214">
        <v>40104</v>
      </c>
      <c r="L91" s="214">
        <v>6574</v>
      </c>
      <c r="M91" s="214">
        <v>6511</v>
      </c>
      <c r="N91" s="214">
        <v>6596</v>
      </c>
      <c r="O91" s="214">
        <v>6663</v>
      </c>
      <c r="P91" s="214">
        <v>6843</v>
      </c>
      <c r="Q91" s="214">
        <v>6917</v>
      </c>
      <c r="R91" s="214">
        <v>108</v>
      </c>
      <c r="S91" s="214">
        <v>32</v>
      </c>
      <c r="T91" s="214">
        <v>839</v>
      </c>
      <c r="U91" s="214">
        <v>1959</v>
      </c>
      <c r="V91" s="214">
        <v>231</v>
      </c>
      <c r="W91" s="214">
        <v>21562</v>
      </c>
      <c r="X91" s="214">
        <v>7099</v>
      </c>
      <c r="Y91" s="214">
        <v>7290</v>
      </c>
      <c r="Z91" s="214">
        <v>7173</v>
      </c>
      <c r="AA91" s="214">
        <v>7563</v>
      </c>
    </row>
    <row r="92" spans="2:27">
      <c r="B92" s="357"/>
      <c r="C92" s="328">
        <v>20</v>
      </c>
      <c r="D92" s="327" t="s">
        <v>770</v>
      </c>
      <c r="E92" s="370">
        <v>2008</v>
      </c>
      <c r="F92" s="214">
        <v>253</v>
      </c>
      <c r="G92" s="214">
        <v>85</v>
      </c>
      <c r="H92" s="214">
        <v>2141</v>
      </c>
      <c r="I92" s="214">
        <v>3469</v>
      </c>
      <c r="J92" s="214">
        <v>524</v>
      </c>
      <c r="K92" s="214">
        <v>39645</v>
      </c>
      <c r="L92" s="214">
        <v>6558</v>
      </c>
      <c r="M92" s="214">
        <v>6544</v>
      </c>
      <c r="N92" s="214">
        <v>6516</v>
      </c>
      <c r="O92" s="214">
        <v>6566</v>
      </c>
      <c r="P92" s="214">
        <v>6631</v>
      </c>
      <c r="Q92" s="214">
        <v>6830</v>
      </c>
      <c r="R92" s="214">
        <v>108</v>
      </c>
      <c r="S92" s="214">
        <v>32</v>
      </c>
      <c r="T92" s="214">
        <v>847</v>
      </c>
      <c r="U92" s="214">
        <v>1961</v>
      </c>
      <c r="V92" s="214">
        <v>236</v>
      </c>
      <c r="W92" s="214">
        <v>21238</v>
      </c>
      <c r="X92" s="214">
        <v>6858</v>
      </c>
      <c r="Y92" s="214">
        <v>7101</v>
      </c>
      <c r="Z92" s="214">
        <v>7279</v>
      </c>
      <c r="AA92" s="214">
        <v>7165</v>
      </c>
    </row>
    <row r="93" spans="2:27">
      <c r="B93" s="357"/>
      <c r="C93" s="328">
        <v>21</v>
      </c>
      <c r="D93" s="327" t="s">
        <v>770</v>
      </c>
      <c r="E93" s="370">
        <v>2009</v>
      </c>
      <c r="F93" s="214">
        <v>253</v>
      </c>
      <c r="G93" s="214">
        <v>85</v>
      </c>
      <c r="H93" s="214">
        <v>2142</v>
      </c>
      <c r="I93" s="214">
        <v>3496</v>
      </c>
      <c r="J93" s="214">
        <v>521</v>
      </c>
      <c r="K93" s="214">
        <v>39009</v>
      </c>
      <c r="L93" s="214">
        <v>6249</v>
      </c>
      <c r="M93" s="214">
        <v>6528</v>
      </c>
      <c r="N93" s="214">
        <v>6545</v>
      </c>
      <c r="O93" s="214">
        <v>6495</v>
      </c>
      <c r="P93" s="214">
        <v>6565</v>
      </c>
      <c r="Q93" s="214">
        <v>6627</v>
      </c>
      <c r="R93" s="214">
        <v>108</v>
      </c>
      <c r="S93" s="214">
        <v>32</v>
      </c>
      <c r="T93" s="214">
        <v>855</v>
      </c>
      <c r="U93" s="214">
        <v>1979</v>
      </c>
      <c r="V93" s="214">
        <v>234</v>
      </c>
      <c r="W93" s="214">
        <v>20744</v>
      </c>
      <c r="X93" s="214">
        <v>6794</v>
      </c>
      <c r="Y93" s="214">
        <v>6867</v>
      </c>
      <c r="Z93" s="214">
        <v>7083</v>
      </c>
      <c r="AA93" s="214">
        <v>7274</v>
      </c>
    </row>
    <row r="94" spans="2:27">
      <c r="B94" s="357"/>
      <c r="C94" s="328">
        <v>22</v>
      </c>
      <c r="D94" s="327" t="s">
        <v>1026</v>
      </c>
      <c r="E94" s="370">
        <v>2010</v>
      </c>
      <c r="F94" s="214">
        <v>246</v>
      </c>
      <c r="G94" s="214">
        <v>80</v>
      </c>
      <c r="H94" s="214">
        <v>2109</v>
      </c>
      <c r="I94" s="214">
        <v>3429</v>
      </c>
      <c r="J94" s="214">
        <v>475</v>
      </c>
      <c r="K94" s="214">
        <v>38409</v>
      </c>
      <c r="L94" s="214">
        <v>6055</v>
      </c>
      <c r="M94" s="214">
        <v>6244</v>
      </c>
      <c r="N94" s="214">
        <v>6522</v>
      </c>
      <c r="O94" s="214">
        <v>6546</v>
      </c>
      <c r="P94" s="214">
        <v>6488</v>
      </c>
      <c r="Q94" s="214">
        <v>6554</v>
      </c>
      <c r="R94" s="214">
        <v>106</v>
      </c>
      <c r="S94" s="214">
        <v>32</v>
      </c>
      <c r="T94" s="214">
        <v>839</v>
      </c>
      <c r="U94" s="214">
        <v>1963</v>
      </c>
      <c r="V94" s="214">
        <v>220</v>
      </c>
      <c r="W94" s="214">
        <v>20238</v>
      </c>
      <c r="X94" s="214">
        <v>6589</v>
      </c>
      <c r="Y94" s="214">
        <v>6793</v>
      </c>
      <c r="Z94" s="214">
        <v>6856</v>
      </c>
      <c r="AA94" s="214">
        <v>7068</v>
      </c>
    </row>
    <row r="95" spans="2:27">
      <c r="B95" s="357"/>
      <c r="C95" s="328">
        <v>23</v>
      </c>
      <c r="D95" s="327" t="s">
        <v>1026</v>
      </c>
      <c r="E95" s="370">
        <v>2011</v>
      </c>
      <c r="F95" s="214">
        <v>235</v>
      </c>
      <c r="G95" s="214">
        <v>74</v>
      </c>
      <c r="H95" s="214">
        <v>2046</v>
      </c>
      <c r="I95" s="214">
        <v>3344</v>
      </c>
      <c r="J95" s="214">
        <v>457</v>
      </c>
      <c r="K95" s="214">
        <v>37887</v>
      </c>
      <c r="L95" s="214">
        <v>6001</v>
      </c>
      <c r="M95" s="214">
        <v>6082</v>
      </c>
      <c r="N95" s="214">
        <v>6249</v>
      </c>
      <c r="O95" s="214">
        <v>6522</v>
      </c>
      <c r="P95" s="214">
        <v>6536</v>
      </c>
      <c r="Q95" s="214">
        <v>6497</v>
      </c>
      <c r="R95" s="214">
        <v>106</v>
      </c>
      <c r="S95" s="214">
        <v>32</v>
      </c>
      <c r="T95" s="214">
        <v>830</v>
      </c>
      <c r="U95" s="214">
        <v>1954</v>
      </c>
      <c r="V95" s="214">
        <v>223</v>
      </c>
      <c r="W95" s="214">
        <v>19918</v>
      </c>
      <c r="X95" s="214">
        <v>6531</v>
      </c>
      <c r="Y95" s="214">
        <v>6594</v>
      </c>
      <c r="Z95" s="214">
        <v>6793</v>
      </c>
      <c r="AA95" s="214">
        <v>6860</v>
      </c>
    </row>
    <row r="96" spans="2:27">
      <c r="B96" s="357"/>
      <c r="C96" s="328">
        <v>24</v>
      </c>
      <c r="D96" s="327" t="s">
        <v>1026</v>
      </c>
      <c r="E96" s="370">
        <v>2012</v>
      </c>
      <c r="F96" s="214">
        <v>230</v>
      </c>
      <c r="G96" s="214">
        <v>69</v>
      </c>
      <c r="H96" s="214">
        <v>2002</v>
      </c>
      <c r="I96" s="214">
        <v>3279</v>
      </c>
      <c r="J96" s="214">
        <v>438</v>
      </c>
      <c r="K96" s="214">
        <v>37064</v>
      </c>
      <c r="L96" s="214">
        <v>5690</v>
      </c>
      <c r="M96" s="214">
        <v>6020</v>
      </c>
      <c r="N96" s="214">
        <v>6067</v>
      </c>
      <c r="O96" s="214">
        <v>6271</v>
      </c>
      <c r="P96" s="214">
        <v>6505</v>
      </c>
      <c r="Q96" s="214">
        <v>6511</v>
      </c>
      <c r="R96" s="214">
        <v>105</v>
      </c>
      <c r="S96" s="214">
        <v>31</v>
      </c>
      <c r="T96" s="214">
        <v>826</v>
      </c>
      <c r="U96" s="214">
        <v>1946</v>
      </c>
      <c r="V96" s="214">
        <v>217</v>
      </c>
      <c r="W96" s="214">
        <v>19560</v>
      </c>
      <c r="X96" s="214">
        <v>6441</v>
      </c>
      <c r="Y96" s="214">
        <v>6525</v>
      </c>
      <c r="Z96" s="214">
        <v>6594</v>
      </c>
      <c r="AA96" s="214">
        <v>6801</v>
      </c>
    </row>
    <row r="97" spans="2:27">
      <c r="B97" s="357"/>
      <c r="C97" s="328">
        <v>25</v>
      </c>
      <c r="D97" s="327" t="s">
        <v>1026</v>
      </c>
      <c r="E97" s="370">
        <v>2013</v>
      </c>
      <c r="F97" s="214">
        <v>221</v>
      </c>
      <c r="G97" s="214">
        <v>62</v>
      </c>
      <c r="H97" s="214">
        <v>1992</v>
      </c>
      <c r="I97" s="214">
        <v>3253</v>
      </c>
      <c r="J97" s="214">
        <v>420</v>
      </c>
      <c r="K97" s="214">
        <v>36582</v>
      </c>
      <c r="L97" s="214">
        <v>6060</v>
      </c>
      <c r="M97" s="214">
        <v>5679</v>
      </c>
      <c r="N97" s="214">
        <v>6016</v>
      </c>
      <c r="O97" s="214">
        <v>6060</v>
      </c>
      <c r="P97" s="214">
        <v>6265</v>
      </c>
      <c r="Q97" s="214">
        <v>6502</v>
      </c>
      <c r="R97" s="214">
        <v>104</v>
      </c>
      <c r="S97" s="214">
        <v>30</v>
      </c>
      <c r="T97" s="214">
        <v>822</v>
      </c>
      <c r="U97" s="214">
        <v>1934</v>
      </c>
      <c r="V97" s="214">
        <v>224</v>
      </c>
      <c r="W97" s="214">
        <v>19440</v>
      </c>
      <c r="X97" s="214">
        <v>6468</v>
      </c>
      <c r="Y97" s="214">
        <v>6452</v>
      </c>
      <c r="Z97" s="214">
        <v>6520</v>
      </c>
      <c r="AA97" s="214">
        <v>6594</v>
      </c>
    </row>
    <row r="98" spans="2:27">
      <c r="B98" s="357"/>
      <c r="C98" s="328">
        <v>26</v>
      </c>
      <c r="D98" s="327" t="s">
        <v>1026</v>
      </c>
      <c r="E98" s="370">
        <v>2014</v>
      </c>
      <c r="F98" s="214">
        <v>216</v>
      </c>
      <c r="G98" s="214">
        <v>57</v>
      </c>
      <c r="H98" s="214">
        <v>1991</v>
      </c>
      <c r="I98" s="214">
        <v>3219</v>
      </c>
      <c r="J98" s="214">
        <v>424</v>
      </c>
      <c r="K98" s="214">
        <v>35958</v>
      </c>
      <c r="L98" s="214">
        <v>5906</v>
      </c>
      <c r="M98" s="214">
        <v>6063</v>
      </c>
      <c r="N98" s="214">
        <v>5672</v>
      </c>
      <c r="O98" s="214">
        <v>6036</v>
      </c>
      <c r="P98" s="214">
        <v>6039</v>
      </c>
      <c r="Q98" s="214">
        <v>6242</v>
      </c>
      <c r="R98" s="214">
        <v>103</v>
      </c>
      <c r="S98" s="214">
        <v>30</v>
      </c>
      <c r="T98" s="214">
        <v>835</v>
      </c>
      <c r="U98" s="214">
        <v>1940</v>
      </c>
      <c r="V98" s="214">
        <v>224</v>
      </c>
      <c r="W98" s="214">
        <v>19381</v>
      </c>
      <c r="X98" s="214">
        <v>6479</v>
      </c>
      <c r="Y98" s="214">
        <v>6459</v>
      </c>
      <c r="Z98" s="214">
        <v>6443</v>
      </c>
      <c r="AA98" s="214">
        <v>6517</v>
      </c>
    </row>
    <row r="99" spans="2:27">
      <c r="B99" s="357"/>
      <c r="C99" s="328">
        <v>27</v>
      </c>
      <c r="D99" s="327" t="s">
        <v>1026</v>
      </c>
      <c r="E99" s="370">
        <v>2015</v>
      </c>
      <c r="F99" s="214">
        <v>211</v>
      </c>
      <c r="G99" s="214">
        <v>57</v>
      </c>
      <c r="H99" s="214">
        <v>1993</v>
      </c>
      <c r="I99" s="214">
        <v>3199</v>
      </c>
      <c r="J99" s="214">
        <v>419</v>
      </c>
      <c r="K99" s="214">
        <v>35426</v>
      </c>
      <c r="L99" s="214">
        <v>5744</v>
      </c>
      <c r="M99" s="214">
        <v>5923</v>
      </c>
      <c r="N99" s="214">
        <v>6047</v>
      </c>
      <c r="O99" s="214">
        <v>5671</v>
      </c>
      <c r="P99" s="214">
        <v>6018</v>
      </c>
      <c r="Q99" s="214">
        <v>6023</v>
      </c>
      <c r="R99" s="214">
        <v>102</v>
      </c>
      <c r="S99" s="214">
        <v>30</v>
      </c>
      <c r="T99" s="214">
        <v>860</v>
      </c>
      <c r="U99" s="214">
        <v>1956</v>
      </c>
      <c r="V99" s="214">
        <v>210</v>
      </c>
      <c r="W99" s="214">
        <v>19138</v>
      </c>
      <c r="X99" s="214">
        <v>6210</v>
      </c>
      <c r="Y99" s="214">
        <v>6480</v>
      </c>
      <c r="Z99" s="214">
        <v>6448</v>
      </c>
      <c r="AA99" s="214">
        <v>6436</v>
      </c>
    </row>
    <row r="100" spans="2:27">
      <c r="B100" s="357"/>
      <c r="C100" s="328">
        <v>28</v>
      </c>
      <c r="D100" s="327" t="s">
        <v>1026</v>
      </c>
      <c r="E100" s="370">
        <v>2016</v>
      </c>
      <c r="F100" s="214">
        <v>206</v>
      </c>
      <c r="G100" s="214">
        <v>57</v>
      </c>
      <c r="H100" s="214">
        <v>1990</v>
      </c>
      <c r="I100" s="214">
        <v>3201</v>
      </c>
      <c r="J100" s="214">
        <v>400</v>
      </c>
      <c r="K100" s="214">
        <v>35161</v>
      </c>
      <c r="L100" s="214">
        <v>5752</v>
      </c>
      <c r="M100" s="214">
        <v>5760</v>
      </c>
      <c r="N100" s="214">
        <v>5933</v>
      </c>
      <c r="O100" s="214">
        <v>6030</v>
      </c>
      <c r="P100" s="214">
        <v>5662</v>
      </c>
      <c r="Q100" s="214">
        <v>6024</v>
      </c>
      <c r="R100" s="214">
        <v>102</v>
      </c>
      <c r="S100" s="214">
        <v>30</v>
      </c>
      <c r="T100" s="214">
        <v>871</v>
      </c>
      <c r="U100" s="214">
        <v>1957</v>
      </c>
      <c r="V100" s="214">
        <v>228</v>
      </c>
      <c r="W100" s="214">
        <v>18727</v>
      </c>
      <c r="X100" s="214">
        <v>6021</v>
      </c>
      <c r="Y100" s="214">
        <v>6223</v>
      </c>
      <c r="Z100" s="214">
        <v>6483</v>
      </c>
      <c r="AA100" s="214">
        <v>6454</v>
      </c>
    </row>
    <row r="101" spans="2:27">
      <c r="B101" s="357"/>
      <c r="C101" s="328">
        <v>29</v>
      </c>
      <c r="D101" s="327" t="s">
        <v>1026</v>
      </c>
      <c r="E101" s="370">
        <v>2017</v>
      </c>
      <c r="F101" s="214">
        <v>204</v>
      </c>
      <c r="G101" s="214">
        <v>56</v>
      </c>
      <c r="H101" s="214">
        <v>1981</v>
      </c>
      <c r="I101" s="214">
        <v>3175</v>
      </c>
      <c r="J101" s="214">
        <v>397</v>
      </c>
      <c r="K101" s="214">
        <v>34894</v>
      </c>
      <c r="L101" s="214">
        <v>5740</v>
      </c>
      <c r="M101" s="214">
        <v>5767</v>
      </c>
      <c r="N101" s="214">
        <v>5742</v>
      </c>
      <c r="O101" s="214">
        <v>5928</v>
      </c>
      <c r="P101" s="214">
        <v>6038</v>
      </c>
      <c r="Q101" s="214">
        <v>5679</v>
      </c>
      <c r="R101" s="214">
        <v>102</v>
      </c>
      <c r="S101" s="214">
        <v>30</v>
      </c>
      <c r="T101" s="214">
        <v>849</v>
      </c>
      <c r="U101" s="214">
        <v>1934</v>
      </c>
      <c r="V101" s="214">
        <v>221</v>
      </c>
      <c r="W101" s="214">
        <v>18246</v>
      </c>
      <c r="X101" s="214">
        <v>5987</v>
      </c>
      <c r="Y101" s="214">
        <v>6029</v>
      </c>
      <c r="Z101" s="214">
        <v>6230</v>
      </c>
      <c r="AA101" s="214">
        <v>6482</v>
      </c>
    </row>
    <row r="102" spans="2:27">
      <c r="B102" s="357"/>
      <c r="C102" s="328">
        <v>30</v>
      </c>
      <c r="D102" s="327" t="s">
        <v>1026</v>
      </c>
      <c r="E102" s="370">
        <v>2018</v>
      </c>
      <c r="F102" s="214">
        <v>203</v>
      </c>
      <c r="G102" s="214">
        <v>56</v>
      </c>
      <c r="H102" s="214">
        <v>1989</v>
      </c>
      <c r="I102" s="214">
        <v>3191</v>
      </c>
      <c r="J102" s="214">
        <v>401</v>
      </c>
      <c r="K102" s="214">
        <v>34801</v>
      </c>
      <c r="L102" s="214">
        <v>5704</v>
      </c>
      <c r="M102" s="214">
        <v>5721</v>
      </c>
      <c r="N102" s="214">
        <v>5737</v>
      </c>
      <c r="O102" s="214">
        <v>5742</v>
      </c>
      <c r="P102" s="214">
        <v>5902</v>
      </c>
      <c r="Q102" s="214">
        <v>5995</v>
      </c>
      <c r="R102" s="214">
        <v>100</v>
      </c>
      <c r="S102" s="214">
        <v>29</v>
      </c>
      <c r="T102" s="214">
        <v>830</v>
      </c>
      <c r="U102" s="214">
        <v>1909</v>
      </c>
      <c r="V102" s="214">
        <v>217</v>
      </c>
      <c r="W102" s="214">
        <v>17596</v>
      </c>
      <c r="X102" s="214">
        <v>5647</v>
      </c>
      <c r="Y102" s="214">
        <v>5958</v>
      </c>
      <c r="Z102" s="214">
        <v>5991</v>
      </c>
      <c r="AA102" s="214">
        <v>6233</v>
      </c>
    </row>
    <row r="103" spans="2:27">
      <c r="B103" s="357" t="s">
        <v>86</v>
      </c>
      <c r="C103" s="328">
        <v>1</v>
      </c>
      <c r="D103" s="327" t="s">
        <v>770</v>
      </c>
      <c r="E103" s="370">
        <v>2019</v>
      </c>
      <c r="F103" s="214">
        <v>200</v>
      </c>
      <c r="G103" s="214">
        <v>55</v>
      </c>
      <c r="H103" s="214">
        <v>1980</v>
      </c>
      <c r="I103" s="214">
        <v>3168</v>
      </c>
      <c r="J103" s="214">
        <v>400</v>
      </c>
      <c r="K103" s="214">
        <v>34115</v>
      </c>
      <c r="L103" s="214">
        <v>5569</v>
      </c>
      <c r="M103" s="214">
        <v>5659</v>
      </c>
      <c r="N103" s="214">
        <v>5665</v>
      </c>
      <c r="O103" s="214">
        <v>5678</v>
      </c>
      <c r="P103" s="214">
        <v>5701</v>
      </c>
      <c r="Q103" s="214">
        <v>5843</v>
      </c>
      <c r="R103" s="214">
        <v>97</v>
      </c>
      <c r="S103" s="214">
        <v>28</v>
      </c>
      <c r="T103" s="214">
        <v>824</v>
      </c>
      <c r="U103" s="214">
        <v>1881</v>
      </c>
      <c r="V103" s="214">
        <v>211</v>
      </c>
      <c r="W103" s="214">
        <v>17188</v>
      </c>
      <c r="X103" s="214">
        <v>5847</v>
      </c>
      <c r="Y103" s="214">
        <v>5513</v>
      </c>
      <c r="Z103" s="214">
        <v>5828</v>
      </c>
      <c r="AA103" s="214">
        <v>5986</v>
      </c>
    </row>
    <row r="104" spans="2:27">
      <c r="B104" s="357"/>
      <c r="C104" s="328">
        <v>2</v>
      </c>
      <c r="D104" s="327" t="s">
        <v>770</v>
      </c>
      <c r="E104" s="370">
        <v>2020</v>
      </c>
      <c r="F104" s="214">
        <v>200</v>
      </c>
      <c r="G104" s="214">
        <v>55</v>
      </c>
      <c r="H104" s="214">
        <v>1993</v>
      </c>
      <c r="I104" s="214">
        <v>3162</v>
      </c>
      <c r="J104" s="214">
        <v>412</v>
      </c>
      <c r="K104" s="214">
        <v>33921</v>
      </c>
      <c r="L104" s="214">
        <v>5574</v>
      </c>
      <c r="M104" s="214">
        <v>5570</v>
      </c>
      <c r="N104" s="214">
        <v>5672</v>
      </c>
      <c r="O104" s="214">
        <v>5698</v>
      </c>
      <c r="P104" s="214">
        <v>5700</v>
      </c>
      <c r="Q104" s="214">
        <v>5707</v>
      </c>
      <c r="R104" s="214">
        <v>97</v>
      </c>
      <c r="S104" s="214">
        <v>28</v>
      </c>
      <c r="T104" s="214">
        <v>824</v>
      </c>
      <c r="U104" s="214">
        <v>1859</v>
      </c>
      <c r="V104" s="214">
        <v>214</v>
      </c>
      <c r="W104" s="214">
        <v>17119</v>
      </c>
      <c r="X104" s="214">
        <v>5764</v>
      </c>
      <c r="Y104" s="214">
        <v>5841</v>
      </c>
      <c r="Z104" s="214">
        <v>5514</v>
      </c>
      <c r="AA104" s="214">
        <v>5821</v>
      </c>
    </row>
    <row r="105" spans="2:27">
      <c r="B105" s="357"/>
      <c r="C105" s="328">
        <v>3</v>
      </c>
      <c r="D105" s="327" t="s">
        <v>1026</v>
      </c>
      <c r="E105" s="370">
        <v>2021</v>
      </c>
      <c r="F105" s="214">
        <v>197</v>
      </c>
      <c r="G105" s="214">
        <v>58</v>
      </c>
      <c r="H105" s="214">
        <v>1938</v>
      </c>
      <c r="I105" s="214">
        <v>3095</v>
      </c>
      <c r="J105" s="214">
        <v>417</v>
      </c>
      <c r="K105" s="214">
        <v>33162</v>
      </c>
      <c r="L105" s="214">
        <v>5328</v>
      </c>
      <c r="M105" s="214">
        <v>5485</v>
      </c>
      <c r="N105" s="214">
        <v>5493</v>
      </c>
      <c r="O105" s="214">
        <v>5603</v>
      </c>
      <c r="P105" s="214">
        <v>5612</v>
      </c>
      <c r="Q105" s="214">
        <v>5641</v>
      </c>
      <c r="R105" s="214">
        <v>95</v>
      </c>
      <c r="S105" s="214">
        <v>28</v>
      </c>
      <c r="T105" s="214">
        <v>800</v>
      </c>
      <c r="U105" s="214">
        <v>1823</v>
      </c>
      <c r="V105" s="214">
        <v>217</v>
      </c>
      <c r="W105" s="214">
        <v>17040</v>
      </c>
      <c r="X105" s="214">
        <v>5560</v>
      </c>
      <c r="Y105" s="214">
        <v>5699</v>
      </c>
      <c r="Z105" s="214">
        <v>5781</v>
      </c>
      <c r="AA105" s="214">
        <v>5515</v>
      </c>
    </row>
    <row r="106" spans="2:27">
      <c r="B106" s="357"/>
      <c r="C106" s="328">
        <v>4</v>
      </c>
      <c r="D106" s="327" t="s">
        <v>1026</v>
      </c>
      <c r="E106" s="370">
        <v>2022</v>
      </c>
      <c r="F106" s="214">
        <v>197</v>
      </c>
      <c r="G106" s="214">
        <v>59</v>
      </c>
      <c r="H106" s="214">
        <v>1931</v>
      </c>
      <c r="I106" s="214">
        <v>3054</v>
      </c>
      <c r="J106" s="214">
        <v>243</v>
      </c>
      <c r="K106" s="214">
        <v>32892</v>
      </c>
      <c r="L106" s="214">
        <v>5398</v>
      </c>
      <c r="M106" s="214">
        <v>5345</v>
      </c>
      <c r="N106" s="214">
        <v>5454</v>
      </c>
      <c r="O106" s="214">
        <v>5502</v>
      </c>
      <c r="P106" s="214">
        <v>5582</v>
      </c>
      <c r="Q106" s="214">
        <v>5611</v>
      </c>
      <c r="R106" s="214">
        <v>95</v>
      </c>
      <c r="S106" s="214">
        <v>28</v>
      </c>
      <c r="T106" s="214">
        <v>800</v>
      </c>
      <c r="U106" s="214">
        <v>1811</v>
      </c>
      <c r="V106" s="214">
        <v>139</v>
      </c>
      <c r="W106" s="214">
        <v>16817</v>
      </c>
      <c r="X106" s="214">
        <v>5556</v>
      </c>
      <c r="Y106" s="214">
        <v>5572</v>
      </c>
      <c r="Z106" s="214">
        <v>5689</v>
      </c>
      <c r="AA106" s="214">
        <v>5782</v>
      </c>
    </row>
    <row r="107" spans="2:27">
      <c r="B107" s="357"/>
      <c r="C107" s="328">
        <v>5</v>
      </c>
      <c r="D107" s="327" t="s">
        <v>770</v>
      </c>
      <c r="E107" s="370">
        <v>2023</v>
      </c>
      <c r="F107" s="214">
        <v>196</v>
      </c>
      <c r="G107" s="214">
        <v>57</v>
      </c>
      <c r="H107" s="214">
        <v>1919</v>
      </c>
      <c r="I107" s="214">
        <v>2999</v>
      </c>
      <c r="J107" s="214">
        <v>257</v>
      </c>
      <c r="K107" s="214">
        <v>32449</v>
      </c>
      <c r="L107" s="214">
        <v>5150</v>
      </c>
      <c r="M107" s="214">
        <v>5408</v>
      </c>
      <c r="N107" s="214">
        <v>5342</v>
      </c>
      <c r="O107" s="214">
        <v>5455</v>
      </c>
      <c r="P107" s="214">
        <v>5510</v>
      </c>
      <c r="Q107" s="214">
        <v>5584</v>
      </c>
      <c r="R107" s="214">
        <v>95</v>
      </c>
      <c r="S107" s="214">
        <v>28</v>
      </c>
      <c r="T107" s="214">
        <v>802</v>
      </c>
      <c r="U107" s="214">
        <v>1808</v>
      </c>
      <c r="V107" s="214">
        <v>145</v>
      </c>
      <c r="W107" s="214">
        <v>16609</v>
      </c>
      <c r="X107" s="214">
        <v>5506</v>
      </c>
      <c r="Y107" s="214">
        <v>5544</v>
      </c>
      <c r="Z107" s="214">
        <v>5559</v>
      </c>
      <c r="AA107" s="214">
        <v>5695</v>
      </c>
    </row>
    <row r="108" spans="2:27">
      <c r="B108" s="337"/>
      <c r="C108" s="325"/>
      <c r="D108" s="324"/>
      <c r="E108" s="371"/>
      <c r="F108" s="212"/>
      <c r="G108" s="212"/>
      <c r="H108" s="212"/>
      <c r="I108" s="212"/>
      <c r="J108" s="212"/>
      <c r="K108" s="212"/>
      <c r="L108" s="212"/>
      <c r="M108" s="212"/>
      <c r="N108" s="212"/>
      <c r="O108" s="212"/>
      <c r="P108" s="212"/>
      <c r="Q108" s="212"/>
      <c r="R108" s="212"/>
      <c r="S108" s="212"/>
      <c r="T108" s="212"/>
      <c r="U108" s="212"/>
      <c r="V108" s="212"/>
      <c r="W108" s="212"/>
      <c r="X108" s="212"/>
      <c r="Y108" s="212"/>
      <c r="Z108" s="212"/>
      <c r="AA108" s="212"/>
    </row>
    <row r="109" spans="2:27">
      <c r="B109" s="365"/>
      <c r="C109" s="336"/>
      <c r="D109" s="336"/>
      <c r="E109" s="365"/>
      <c r="F109" s="199"/>
      <c r="G109" s="199"/>
      <c r="H109" s="199"/>
      <c r="I109" s="199"/>
      <c r="J109" s="199"/>
      <c r="K109" s="199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  <c r="V109" s="199"/>
      <c r="W109" s="199"/>
      <c r="X109" s="199"/>
      <c r="Y109" s="199"/>
      <c r="Z109" s="199"/>
      <c r="AA109" s="199"/>
    </row>
    <row r="110" spans="2:27">
      <c r="B110" t="s">
        <v>1039</v>
      </c>
    </row>
  </sheetData>
  <mergeCells count="14">
    <mergeCell ref="J5:J6"/>
    <mergeCell ref="K5:Q5"/>
    <mergeCell ref="R5:R6"/>
    <mergeCell ref="F4:Q4"/>
    <mergeCell ref="B4:E6"/>
    <mergeCell ref="R4:AA4"/>
    <mergeCell ref="T5:T6"/>
    <mergeCell ref="U5:U6"/>
    <mergeCell ref="V5:V6"/>
    <mergeCell ref="W5:Z5"/>
    <mergeCell ref="AA5:AA6"/>
    <mergeCell ref="F5:F6"/>
    <mergeCell ref="H5:H6"/>
    <mergeCell ref="I5:I6"/>
  </mergeCells>
  <phoneticPr fontId="9"/>
  <pageMargins left="0.59055118110236227" right="0.59055118110236227" top="0.59055118110236227" bottom="0.59055118110236227" header="0.31496062992125984" footer="0.31496062992125984"/>
  <pageSetup paperSize="9" scale="62" orientation="portrait" verticalDpi="300" r:id="rId1"/>
  <rowBreaks count="1" manualBreakCount="1">
    <brk id="57" min="1" max="25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A7FCF-C315-4C5E-8535-73E984A6E96B}">
  <sheetPr>
    <pageSetUpPr fitToPage="1"/>
  </sheetPr>
  <dimension ref="B1:AE90"/>
  <sheetViews>
    <sheetView zoomScale="80" zoomScaleNormal="80" workbookViewId="0">
      <pane xSplit="5" ySplit="7" topLeftCell="F8" activePane="bottomRight" state="frozen"/>
      <selection pane="topRight" activeCell="F1" sqref="F1"/>
      <selection pane="bottomLeft" activeCell="A8" sqref="A8"/>
      <selection pane="bottomRight"/>
    </sheetView>
  </sheetViews>
  <sheetFormatPr defaultRowHeight="18.75"/>
  <cols>
    <col min="2" max="5" width="5.625" customWidth="1"/>
  </cols>
  <sheetData>
    <row r="1" spans="2:31" ht="39.950000000000003" customHeight="1" thickBot="1">
      <c r="B1" s="335" t="s">
        <v>1073</v>
      </c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9"/>
    </row>
    <row r="2" spans="2:31" ht="19.5" thickTop="1"/>
    <row r="3" spans="2:31">
      <c r="B3" t="s">
        <v>1072</v>
      </c>
    </row>
    <row r="4" spans="2:31" ht="13.5" customHeight="1">
      <c r="B4" s="587" t="s">
        <v>106</v>
      </c>
      <c r="C4" s="587"/>
      <c r="D4" s="587"/>
      <c r="E4" s="587"/>
      <c r="F4" s="587" t="s">
        <v>1071</v>
      </c>
      <c r="G4" s="587"/>
      <c r="H4" s="587"/>
      <c r="I4" s="587"/>
      <c r="J4" s="588" t="s">
        <v>1070</v>
      </c>
      <c r="K4" s="588" t="s">
        <v>1050</v>
      </c>
      <c r="L4" s="587" t="s">
        <v>1069</v>
      </c>
      <c r="M4" s="587"/>
      <c r="N4" s="587"/>
      <c r="O4" s="587"/>
      <c r="P4" s="587"/>
      <c r="Q4" s="587"/>
      <c r="R4" s="587"/>
      <c r="S4" s="587"/>
      <c r="T4" s="587"/>
      <c r="U4" s="587"/>
      <c r="V4" s="587"/>
      <c r="W4" s="587"/>
      <c r="X4" s="587"/>
      <c r="Y4" s="587"/>
      <c r="Z4" s="587"/>
      <c r="AA4" s="587"/>
      <c r="AB4" s="587"/>
      <c r="AC4" s="587"/>
      <c r="AD4" s="587"/>
      <c r="AE4" s="587"/>
    </row>
    <row r="5" spans="2:31">
      <c r="B5" s="587"/>
      <c r="C5" s="587"/>
      <c r="D5" s="587"/>
      <c r="E5" s="587"/>
      <c r="F5" s="587" t="s">
        <v>445</v>
      </c>
      <c r="G5" s="587" t="s">
        <v>1068</v>
      </c>
      <c r="H5" s="587" t="s">
        <v>1067</v>
      </c>
      <c r="I5" s="587" t="s">
        <v>1066</v>
      </c>
      <c r="J5" s="588"/>
      <c r="K5" s="588"/>
      <c r="L5" s="587" t="s">
        <v>445</v>
      </c>
      <c r="M5" s="587"/>
      <c r="N5" s="587"/>
      <c r="O5" s="587" t="s">
        <v>1065</v>
      </c>
      <c r="P5" s="587"/>
      <c r="Q5" s="587"/>
      <c r="R5" s="587"/>
      <c r="S5" s="587"/>
      <c r="T5" s="587"/>
      <c r="U5" s="587"/>
      <c r="V5" s="587"/>
      <c r="W5" s="587" t="s">
        <v>1064</v>
      </c>
      <c r="X5" s="587"/>
      <c r="Y5" s="587"/>
      <c r="Z5" s="587"/>
      <c r="AA5" s="587"/>
      <c r="AB5" s="587"/>
      <c r="AC5" s="587"/>
      <c r="AD5" s="587"/>
      <c r="AE5" s="587"/>
    </row>
    <row r="6" spans="2:31">
      <c r="B6" s="587"/>
      <c r="C6" s="587"/>
      <c r="D6" s="587"/>
      <c r="E6" s="587"/>
      <c r="F6" s="587"/>
      <c r="G6" s="587"/>
      <c r="H6" s="587"/>
      <c r="I6" s="587"/>
      <c r="J6" s="588"/>
      <c r="K6" s="588"/>
      <c r="L6" s="587" t="s">
        <v>445</v>
      </c>
      <c r="M6" s="587" t="s">
        <v>1023</v>
      </c>
      <c r="N6" s="587" t="s">
        <v>1022</v>
      </c>
      <c r="O6" s="587" t="s">
        <v>1063</v>
      </c>
      <c r="P6" s="587"/>
      <c r="Q6" s="587"/>
      <c r="R6" s="587" t="s">
        <v>1042</v>
      </c>
      <c r="S6" s="587" t="s">
        <v>1041</v>
      </c>
      <c r="T6" s="587" t="s">
        <v>1040</v>
      </c>
      <c r="U6" s="587" t="s">
        <v>1062</v>
      </c>
      <c r="V6" s="587" t="s">
        <v>1061</v>
      </c>
      <c r="W6" s="587" t="s">
        <v>1063</v>
      </c>
      <c r="X6" s="587"/>
      <c r="Y6" s="587"/>
      <c r="Z6" s="587" t="s">
        <v>1042</v>
      </c>
      <c r="AA6" s="587" t="s">
        <v>1041</v>
      </c>
      <c r="AB6" s="587" t="s">
        <v>1040</v>
      </c>
      <c r="AC6" s="587" t="s">
        <v>1046</v>
      </c>
      <c r="AD6" s="587" t="s">
        <v>1062</v>
      </c>
      <c r="AE6" s="587" t="s">
        <v>1061</v>
      </c>
    </row>
    <row r="7" spans="2:31">
      <c r="B7" s="587"/>
      <c r="C7" s="587"/>
      <c r="D7" s="587"/>
      <c r="E7" s="587"/>
      <c r="F7" s="587"/>
      <c r="G7" s="587"/>
      <c r="H7" s="587"/>
      <c r="I7" s="587"/>
      <c r="J7" s="588"/>
      <c r="K7" s="588"/>
      <c r="L7" s="587"/>
      <c r="M7" s="587"/>
      <c r="N7" s="587"/>
      <c r="O7" s="349" t="s">
        <v>445</v>
      </c>
      <c r="P7" s="349" t="s">
        <v>1023</v>
      </c>
      <c r="Q7" s="349" t="s">
        <v>1022</v>
      </c>
      <c r="R7" s="587"/>
      <c r="S7" s="587"/>
      <c r="T7" s="587"/>
      <c r="U7" s="587"/>
      <c r="V7" s="587"/>
      <c r="W7" s="349" t="s">
        <v>445</v>
      </c>
      <c r="X7" s="349" t="s">
        <v>1023</v>
      </c>
      <c r="Y7" s="349" t="s">
        <v>1022</v>
      </c>
      <c r="Z7" s="587"/>
      <c r="AA7" s="587"/>
      <c r="AB7" s="587"/>
      <c r="AC7" s="587"/>
      <c r="AD7" s="587"/>
      <c r="AE7" s="587"/>
    </row>
    <row r="8" spans="2:31">
      <c r="B8" s="152" t="s">
        <v>352</v>
      </c>
      <c r="C8" s="340"/>
      <c r="D8" s="282"/>
      <c r="E8" s="347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</row>
    <row r="9" spans="2:31">
      <c r="B9" s="364" t="s">
        <v>411</v>
      </c>
      <c r="C9" s="156">
        <v>61</v>
      </c>
      <c r="D9" s="226" t="s">
        <v>770</v>
      </c>
      <c r="E9" s="380">
        <v>1986</v>
      </c>
      <c r="F9" s="214">
        <v>4</v>
      </c>
      <c r="G9" s="214">
        <v>3</v>
      </c>
      <c r="H9" s="214" t="s">
        <v>412</v>
      </c>
      <c r="I9" s="214">
        <v>1</v>
      </c>
      <c r="J9" s="214">
        <v>109</v>
      </c>
      <c r="K9" s="214">
        <v>41</v>
      </c>
      <c r="L9" s="214">
        <v>1661</v>
      </c>
      <c r="M9" s="214">
        <v>1173</v>
      </c>
      <c r="N9" s="214">
        <v>488</v>
      </c>
      <c r="O9" s="214">
        <v>1661</v>
      </c>
      <c r="P9" s="214">
        <v>1173</v>
      </c>
      <c r="Q9" s="214">
        <v>488</v>
      </c>
      <c r="R9" s="214">
        <v>563</v>
      </c>
      <c r="S9" s="214">
        <v>536</v>
      </c>
      <c r="T9" s="214">
        <v>562</v>
      </c>
      <c r="U9" s="214" t="s">
        <v>188</v>
      </c>
      <c r="V9" s="214" t="s">
        <v>188</v>
      </c>
      <c r="W9" s="214" t="s">
        <v>188</v>
      </c>
      <c r="X9" s="214" t="s">
        <v>188</v>
      </c>
      <c r="Y9" s="214" t="s">
        <v>188</v>
      </c>
      <c r="Z9" s="214" t="s">
        <v>188</v>
      </c>
      <c r="AA9" s="214" t="s">
        <v>188</v>
      </c>
      <c r="AB9" s="214" t="s">
        <v>188</v>
      </c>
      <c r="AC9" s="214" t="s">
        <v>188</v>
      </c>
      <c r="AD9" s="214" t="s">
        <v>188</v>
      </c>
      <c r="AE9" s="214" t="s">
        <v>188</v>
      </c>
    </row>
    <row r="10" spans="2:31">
      <c r="B10" s="295"/>
      <c r="C10" s="156">
        <v>62</v>
      </c>
      <c r="D10" s="226" t="s">
        <v>770</v>
      </c>
      <c r="E10" s="380">
        <v>1987</v>
      </c>
      <c r="F10" s="214">
        <v>4</v>
      </c>
      <c r="G10" s="214">
        <v>3</v>
      </c>
      <c r="H10" s="214" t="s">
        <v>412</v>
      </c>
      <c r="I10" s="214">
        <v>1</v>
      </c>
      <c r="J10" s="214">
        <v>107</v>
      </c>
      <c r="K10" s="214">
        <v>42</v>
      </c>
      <c r="L10" s="214">
        <v>1656</v>
      </c>
      <c r="M10" s="214">
        <v>1171</v>
      </c>
      <c r="N10" s="214">
        <v>485</v>
      </c>
      <c r="O10" s="214">
        <v>1656</v>
      </c>
      <c r="P10" s="214">
        <v>1171</v>
      </c>
      <c r="Q10" s="214">
        <v>485</v>
      </c>
      <c r="R10" s="214">
        <v>628</v>
      </c>
      <c r="S10" s="214">
        <v>518</v>
      </c>
      <c r="T10" s="214">
        <v>510</v>
      </c>
      <c r="U10" s="214" t="s">
        <v>188</v>
      </c>
      <c r="V10" s="214" t="s">
        <v>188</v>
      </c>
      <c r="W10" s="214" t="s">
        <v>188</v>
      </c>
      <c r="X10" s="214" t="s">
        <v>188</v>
      </c>
      <c r="Y10" s="214" t="s">
        <v>188</v>
      </c>
      <c r="Z10" s="214" t="s">
        <v>188</v>
      </c>
      <c r="AA10" s="214" t="s">
        <v>188</v>
      </c>
      <c r="AB10" s="214" t="s">
        <v>188</v>
      </c>
      <c r="AC10" s="214" t="s">
        <v>188</v>
      </c>
      <c r="AD10" s="214" t="s">
        <v>188</v>
      </c>
      <c r="AE10" s="214" t="s">
        <v>188</v>
      </c>
    </row>
    <row r="11" spans="2:31">
      <c r="B11" s="295"/>
      <c r="C11" s="156">
        <v>63</v>
      </c>
      <c r="D11" s="226" t="s">
        <v>770</v>
      </c>
      <c r="E11" s="380">
        <v>1988</v>
      </c>
      <c r="F11" s="214">
        <v>5</v>
      </c>
      <c r="G11" s="214">
        <v>4</v>
      </c>
      <c r="H11" s="214" t="s">
        <v>188</v>
      </c>
      <c r="I11" s="214">
        <v>1</v>
      </c>
      <c r="J11" s="214">
        <v>118</v>
      </c>
      <c r="K11" s="214">
        <v>47</v>
      </c>
      <c r="L11" s="214">
        <v>1785</v>
      </c>
      <c r="M11" s="214">
        <v>1248</v>
      </c>
      <c r="N11" s="214">
        <v>537</v>
      </c>
      <c r="O11" s="214">
        <v>1785</v>
      </c>
      <c r="P11" s="214">
        <v>1248</v>
      </c>
      <c r="Q11" s="214">
        <v>537</v>
      </c>
      <c r="R11" s="214">
        <v>691</v>
      </c>
      <c r="S11" s="214">
        <v>599</v>
      </c>
      <c r="T11" s="214">
        <v>495</v>
      </c>
      <c r="U11" s="214" t="s">
        <v>188</v>
      </c>
      <c r="V11" s="214" t="s">
        <v>188</v>
      </c>
      <c r="W11" s="214" t="s">
        <v>188</v>
      </c>
      <c r="X11" s="214" t="s">
        <v>188</v>
      </c>
      <c r="Y11" s="214" t="s">
        <v>188</v>
      </c>
      <c r="Z11" s="214" t="s">
        <v>188</v>
      </c>
      <c r="AA11" s="214" t="s">
        <v>188</v>
      </c>
      <c r="AB11" s="214" t="s">
        <v>188</v>
      </c>
      <c r="AC11" s="214" t="s">
        <v>188</v>
      </c>
      <c r="AD11" s="214" t="s">
        <v>188</v>
      </c>
      <c r="AE11" s="214" t="s">
        <v>188</v>
      </c>
    </row>
    <row r="12" spans="2:31">
      <c r="B12" s="364" t="s">
        <v>87</v>
      </c>
      <c r="C12" s="61">
        <v>1</v>
      </c>
      <c r="D12" s="87" t="s">
        <v>770</v>
      </c>
      <c r="E12" s="380">
        <v>1989</v>
      </c>
      <c r="F12" s="214">
        <v>5</v>
      </c>
      <c r="G12" s="214">
        <v>4</v>
      </c>
      <c r="H12" s="214" t="s">
        <v>188</v>
      </c>
      <c r="I12" s="214">
        <v>1</v>
      </c>
      <c r="J12" s="214">
        <v>123</v>
      </c>
      <c r="K12" s="214">
        <v>52</v>
      </c>
      <c r="L12" s="214">
        <v>1946</v>
      </c>
      <c r="M12" s="214">
        <v>1334</v>
      </c>
      <c r="N12" s="214">
        <v>612</v>
      </c>
      <c r="O12" s="214">
        <v>1946</v>
      </c>
      <c r="P12" s="214">
        <v>1334</v>
      </c>
      <c r="Q12" s="214">
        <v>612</v>
      </c>
      <c r="R12" s="214">
        <v>741</v>
      </c>
      <c r="S12" s="214">
        <v>636</v>
      </c>
      <c r="T12" s="214">
        <v>569</v>
      </c>
      <c r="U12" s="214" t="s">
        <v>188</v>
      </c>
      <c r="V12" s="214" t="s">
        <v>188</v>
      </c>
      <c r="W12" s="214" t="s">
        <v>188</v>
      </c>
      <c r="X12" s="214" t="s">
        <v>188</v>
      </c>
      <c r="Y12" s="214" t="s">
        <v>188</v>
      </c>
      <c r="Z12" s="214" t="s">
        <v>188</v>
      </c>
      <c r="AA12" s="214" t="s">
        <v>188</v>
      </c>
      <c r="AB12" s="214" t="s">
        <v>188</v>
      </c>
      <c r="AC12" s="214" t="s">
        <v>188</v>
      </c>
      <c r="AD12" s="214" t="s">
        <v>188</v>
      </c>
      <c r="AE12" s="214" t="s">
        <v>188</v>
      </c>
    </row>
    <row r="13" spans="2:31">
      <c r="B13" s="295"/>
      <c r="C13" s="61">
        <v>2</v>
      </c>
      <c r="D13" s="87" t="s">
        <v>770</v>
      </c>
      <c r="E13" s="380">
        <v>1990</v>
      </c>
      <c r="F13" s="214">
        <v>5</v>
      </c>
      <c r="G13" s="214">
        <v>4</v>
      </c>
      <c r="H13" s="214" t="s">
        <v>188</v>
      </c>
      <c r="I13" s="214">
        <v>1</v>
      </c>
      <c r="J13" s="214">
        <v>130</v>
      </c>
      <c r="K13" s="214">
        <v>57</v>
      </c>
      <c r="L13" s="214">
        <v>2015</v>
      </c>
      <c r="M13" s="214">
        <v>1367</v>
      </c>
      <c r="N13" s="214">
        <v>648</v>
      </c>
      <c r="O13" s="214">
        <v>2015</v>
      </c>
      <c r="P13" s="214">
        <v>1367</v>
      </c>
      <c r="Q13" s="214">
        <v>648</v>
      </c>
      <c r="R13" s="214">
        <v>734</v>
      </c>
      <c r="S13" s="214">
        <v>697</v>
      </c>
      <c r="T13" s="214">
        <v>584</v>
      </c>
      <c r="U13" s="214" t="s">
        <v>188</v>
      </c>
      <c r="V13" s="214" t="s">
        <v>188</v>
      </c>
      <c r="W13" s="214" t="s">
        <v>188</v>
      </c>
      <c r="X13" s="214" t="s">
        <v>188</v>
      </c>
      <c r="Y13" s="214" t="s">
        <v>188</v>
      </c>
      <c r="Z13" s="214" t="s">
        <v>188</v>
      </c>
      <c r="AA13" s="214" t="s">
        <v>188</v>
      </c>
      <c r="AB13" s="214" t="s">
        <v>188</v>
      </c>
      <c r="AC13" s="214" t="s">
        <v>188</v>
      </c>
      <c r="AD13" s="214" t="s">
        <v>188</v>
      </c>
      <c r="AE13" s="214" t="s">
        <v>188</v>
      </c>
    </row>
    <row r="14" spans="2:31">
      <c r="B14" s="295"/>
      <c r="C14" s="61">
        <v>3</v>
      </c>
      <c r="D14" s="87" t="s">
        <v>770</v>
      </c>
      <c r="E14" s="380">
        <v>1991</v>
      </c>
      <c r="F14" s="214">
        <v>5</v>
      </c>
      <c r="G14" s="214">
        <v>4</v>
      </c>
      <c r="H14" s="214" t="s">
        <v>188</v>
      </c>
      <c r="I14" s="214">
        <v>1</v>
      </c>
      <c r="J14" s="214">
        <v>136</v>
      </c>
      <c r="K14" s="214">
        <v>55</v>
      </c>
      <c r="L14" s="214">
        <v>2095</v>
      </c>
      <c r="M14" s="214">
        <v>1445</v>
      </c>
      <c r="N14" s="214">
        <v>650</v>
      </c>
      <c r="O14" s="214">
        <v>2095</v>
      </c>
      <c r="P14" s="214">
        <v>1445</v>
      </c>
      <c r="Q14" s="214">
        <v>650</v>
      </c>
      <c r="R14" s="214">
        <v>756</v>
      </c>
      <c r="S14" s="214">
        <v>678</v>
      </c>
      <c r="T14" s="214">
        <v>661</v>
      </c>
      <c r="U14" s="214" t="s">
        <v>188</v>
      </c>
      <c r="V14" s="214" t="s">
        <v>188</v>
      </c>
      <c r="W14" s="214" t="s">
        <v>188</v>
      </c>
      <c r="X14" s="214" t="s">
        <v>188</v>
      </c>
      <c r="Y14" s="214" t="s">
        <v>188</v>
      </c>
      <c r="Z14" s="214" t="s">
        <v>188</v>
      </c>
      <c r="AA14" s="214" t="s">
        <v>188</v>
      </c>
      <c r="AB14" s="214" t="s">
        <v>188</v>
      </c>
      <c r="AC14" s="214" t="s">
        <v>188</v>
      </c>
      <c r="AD14" s="214" t="s">
        <v>188</v>
      </c>
      <c r="AE14" s="214" t="s">
        <v>188</v>
      </c>
    </row>
    <row r="15" spans="2:31">
      <c r="B15" s="295"/>
      <c r="C15" s="61">
        <v>4</v>
      </c>
      <c r="D15" s="87" t="s">
        <v>770</v>
      </c>
      <c r="E15" s="380">
        <v>1992</v>
      </c>
      <c r="F15" s="214">
        <v>5</v>
      </c>
      <c r="G15" s="214">
        <v>4</v>
      </c>
      <c r="H15" s="214" t="s">
        <v>188</v>
      </c>
      <c r="I15" s="214">
        <v>1</v>
      </c>
      <c r="J15" s="214">
        <v>137</v>
      </c>
      <c r="K15" s="214">
        <v>56</v>
      </c>
      <c r="L15" s="214">
        <v>2025</v>
      </c>
      <c r="M15" s="214">
        <v>1420</v>
      </c>
      <c r="N15" s="214">
        <v>605</v>
      </c>
      <c r="O15" s="214">
        <v>2025</v>
      </c>
      <c r="P15" s="214">
        <v>1420</v>
      </c>
      <c r="Q15" s="214">
        <v>605</v>
      </c>
      <c r="R15" s="214">
        <v>684</v>
      </c>
      <c r="S15" s="214">
        <v>677</v>
      </c>
      <c r="T15" s="214">
        <v>664</v>
      </c>
      <c r="U15" s="214" t="s">
        <v>188</v>
      </c>
      <c r="V15" s="214" t="s">
        <v>188</v>
      </c>
      <c r="W15" s="214" t="s">
        <v>188</v>
      </c>
      <c r="X15" s="214" t="s">
        <v>188</v>
      </c>
      <c r="Y15" s="214" t="s">
        <v>188</v>
      </c>
      <c r="Z15" s="214" t="s">
        <v>188</v>
      </c>
      <c r="AA15" s="214" t="s">
        <v>188</v>
      </c>
      <c r="AB15" s="214" t="s">
        <v>188</v>
      </c>
      <c r="AC15" s="214" t="s">
        <v>188</v>
      </c>
      <c r="AD15" s="214" t="s">
        <v>188</v>
      </c>
      <c r="AE15" s="214" t="s">
        <v>188</v>
      </c>
    </row>
    <row r="16" spans="2:31">
      <c r="B16" s="295"/>
      <c r="C16" s="61">
        <v>5</v>
      </c>
      <c r="D16" s="87" t="s">
        <v>770</v>
      </c>
      <c r="E16" s="380">
        <v>1993</v>
      </c>
      <c r="F16" s="214">
        <v>4</v>
      </c>
      <c r="G16" s="214">
        <v>4</v>
      </c>
      <c r="H16" s="214" t="s">
        <v>188</v>
      </c>
      <c r="I16" s="214" t="s">
        <v>188</v>
      </c>
      <c r="J16" s="214">
        <v>135</v>
      </c>
      <c r="K16" s="214">
        <v>55</v>
      </c>
      <c r="L16" s="214">
        <v>1977</v>
      </c>
      <c r="M16" s="214">
        <v>1396</v>
      </c>
      <c r="N16" s="214">
        <v>581</v>
      </c>
      <c r="O16" s="214">
        <v>1977</v>
      </c>
      <c r="P16" s="214">
        <v>1396</v>
      </c>
      <c r="Q16" s="214">
        <v>581</v>
      </c>
      <c r="R16" s="214">
        <v>679</v>
      </c>
      <c r="S16" s="214">
        <v>640</v>
      </c>
      <c r="T16" s="214">
        <v>658</v>
      </c>
      <c r="U16" s="214" t="s">
        <v>188</v>
      </c>
      <c r="V16" s="214" t="s">
        <v>188</v>
      </c>
      <c r="W16" s="214" t="s">
        <v>188</v>
      </c>
      <c r="X16" s="214" t="s">
        <v>188</v>
      </c>
      <c r="Y16" s="214" t="s">
        <v>188</v>
      </c>
      <c r="Z16" s="214" t="s">
        <v>188</v>
      </c>
      <c r="AA16" s="214" t="s">
        <v>188</v>
      </c>
      <c r="AB16" s="214" t="s">
        <v>188</v>
      </c>
      <c r="AC16" s="214" t="s">
        <v>188</v>
      </c>
      <c r="AD16" s="214" t="s">
        <v>188</v>
      </c>
      <c r="AE16" s="214" t="s">
        <v>188</v>
      </c>
    </row>
    <row r="17" spans="2:31">
      <c r="B17" s="295"/>
      <c r="C17" s="61">
        <v>6</v>
      </c>
      <c r="D17" s="87" t="s">
        <v>770</v>
      </c>
      <c r="E17" s="380">
        <v>1994</v>
      </c>
      <c r="F17" s="214">
        <v>4</v>
      </c>
      <c r="G17" s="214">
        <v>4</v>
      </c>
      <c r="H17" s="214" t="s">
        <v>188</v>
      </c>
      <c r="I17" s="214" t="s">
        <v>188</v>
      </c>
      <c r="J17" s="214">
        <v>134</v>
      </c>
      <c r="K17" s="214">
        <v>56</v>
      </c>
      <c r="L17" s="214">
        <v>1918</v>
      </c>
      <c r="M17" s="214">
        <v>1343</v>
      </c>
      <c r="N17" s="214">
        <v>575</v>
      </c>
      <c r="O17" s="214">
        <v>1918</v>
      </c>
      <c r="P17" s="214">
        <v>1343</v>
      </c>
      <c r="Q17" s="214">
        <v>575</v>
      </c>
      <c r="R17" s="214">
        <v>667</v>
      </c>
      <c r="S17" s="214">
        <v>630</v>
      </c>
      <c r="T17" s="214">
        <v>621</v>
      </c>
      <c r="U17" s="214" t="s">
        <v>188</v>
      </c>
      <c r="V17" s="214" t="s">
        <v>188</v>
      </c>
      <c r="W17" s="214" t="s">
        <v>188</v>
      </c>
      <c r="X17" s="214" t="s">
        <v>188</v>
      </c>
      <c r="Y17" s="214" t="s">
        <v>188</v>
      </c>
      <c r="Z17" s="214" t="s">
        <v>188</v>
      </c>
      <c r="AA17" s="214" t="s">
        <v>188</v>
      </c>
      <c r="AB17" s="214" t="s">
        <v>188</v>
      </c>
      <c r="AC17" s="214" t="s">
        <v>188</v>
      </c>
      <c r="AD17" s="214" t="s">
        <v>188</v>
      </c>
      <c r="AE17" s="214" t="s">
        <v>188</v>
      </c>
    </row>
    <row r="18" spans="2:31">
      <c r="B18" s="295"/>
      <c r="C18" s="61">
        <v>7</v>
      </c>
      <c r="D18" s="87" t="s">
        <v>770</v>
      </c>
      <c r="E18" s="380">
        <v>1995</v>
      </c>
      <c r="F18" s="214">
        <v>4</v>
      </c>
      <c r="G18" s="214">
        <v>4</v>
      </c>
      <c r="H18" s="214" t="s">
        <v>188</v>
      </c>
      <c r="I18" s="214" t="s">
        <v>188</v>
      </c>
      <c r="J18" s="214">
        <v>131</v>
      </c>
      <c r="K18" s="214">
        <v>58</v>
      </c>
      <c r="L18" s="214">
        <v>1867</v>
      </c>
      <c r="M18" s="214">
        <v>1288</v>
      </c>
      <c r="N18" s="214">
        <v>579</v>
      </c>
      <c r="O18" s="214">
        <v>1867</v>
      </c>
      <c r="P18" s="214">
        <v>1288</v>
      </c>
      <c r="Q18" s="214">
        <v>579</v>
      </c>
      <c r="R18" s="214">
        <v>641</v>
      </c>
      <c r="S18" s="214">
        <v>615</v>
      </c>
      <c r="T18" s="214">
        <v>611</v>
      </c>
      <c r="U18" s="214" t="s">
        <v>188</v>
      </c>
      <c r="V18" s="214" t="s">
        <v>188</v>
      </c>
      <c r="W18" s="214" t="s">
        <v>188</v>
      </c>
      <c r="X18" s="214" t="s">
        <v>188</v>
      </c>
      <c r="Y18" s="214" t="s">
        <v>188</v>
      </c>
      <c r="Z18" s="214" t="s">
        <v>188</v>
      </c>
      <c r="AA18" s="214" t="s">
        <v>188</v>
      </c>
      <c r="AB18" s="214" t="s">
        <v>188</v>
      </c>
      <c r="AC18" s="214" t="s">
        <v>188</v>
      </c>
      <c r="AD18" s="214" t="s">
        <v>188</v>
      </c>
      <c r="AE18" s="214" t="s">
        <v>188</v>
      </c>
    </row>
    <row r="19" spans="2:31">
      <c r="B19" s="295"/>
      <c r="C19" s="61">
        <v>8</v>
      </c>
      <c r="D19" s="87" t="s">
        <v>770</v>
      </c>
      <c r="E19" s="380">
        <v>1996</v>
      </c>
      <c r="F19" s="214">
        <v>4</v>
      </c>
      <c r="G19" s="214">
        <v>4</v>
      </c>
      <c r="H19" s="214" t="s">
        <v>188</v>
      </c>
      <c r="I19" s="214" t="s">
        <v>188</v>
      </c>
      <c r="J19" s="214">
        <v>129</v>
      </c>
      <c r="K19" s="214">
        <v>56</v>
      </c>
      <c r="L19" s="214">
        <v>1783</v>
      </c>
      <c r="M19" s="214">
        <v>1227</v>
      </c>
      <c r="N19" s="214">
        <v>556</v>
      </c>
      <c r="O19" s="214">
        <v>1783</v>
      </c>
      <c r="P19" s="214">
        <v>1227</v>
      </c>
      <c r="Q19" s="214">
        <v>556</v>
      </c>
      <c r="R19" s="214">
        <v>580</v>
      </c>
      <c r="S19" s="214">
        <v>612</v>
      </c>
      <c r="T19" s="214">
        <v>591</v>
      </c>
      <c r="U19" s="214" t="s">
        <v>188</v>
      </c>
      <c r="V19" s="214" t="s">
        <v>188</v>
      </c>
      <c r="W19" s="214" t="s">
        <v>188</v>
      </c>
      <c r="X19" s="214" t="s">
        <v>188</v>
      </c>
      <c r="Y19" s="214" t="s">
        <v>188</v>
      </c>
      <c r="Z19" s="214" t="s">
        <v>188</v>
      </c>
      <c r="AA19" s="214" t="s">
        <v>188</v>
      </c>
      <c r="AB19" s="214" t="s">
        <v>188</v>
      </c>
      <c r="AC19" s="214" t="s">
        <v>188</v>
      </c>
      <c r="AD19" s="214" t="s">
        <v>188</v>
      </c>
      <c r="AE19" s="214" t="s">
        <v>188</v>
      </c>
    </row>
    <row r="20" spans="2:31">
      <c r="B20" s="295"/>
      <c r="C20" s="61">
        <v>9</v>
      </c>
      <c r="D20" s="87" t="s">
        <v>770</v>
      </c>
      <c r="E20" s="380">
        <v>1997</v>
      </c>
      <c r="F20" s="214">
        <v>4</v>
      </c>
      <c r="G20" s="214">
        <v>4</v>
      </c>
      <c r="H20" s="214" t="s">
        <v>188</v>
      </c>
      <c r="I20" s="214" t="s">
        <v>188</v>
      </c>
      <c r="J20" s="214">
        <v>125</v>
      </c>
      <c r="K20" s="214">
        <v>55</v>
      </c>
      <c r="L20" s="214">
        <v>1671</v>
      </c>
      <c r="M20" s="214">
        <v>1124</v>
      </c>
      <c r="N20" s="214">
        <v>547</v>
      </c>
      <c r="O20" s="214">
        <v>1671</v>
      </c>
      <c r="P20" s="214">
        <v>1124</v>
      </c>
      <c r="Q20" s="214">
        <v>547</v>
      </c>
      <c r="R20" s="214">
        <v>577</v>
      </c>
      <c r="S20" s="214">
        <v>526</v>
      </c>
      <c r="T20" s="214">
        <v>568</v>
      </c>
      <c r="U20" s="214" t="s">
        <v>188</v>
      </c>
      <c r="V20" s="214" t="s">
        <v>188</v>
      </c>
      <c r="W20" s="214" t="s">
        <v>188</v>
      </c>
      <c r="X20" s="214" t="s">
        <v>188</v>
      </c>
      <c r="Y20" s="214" t="s">
        <v>188</v>
      </c>
      <c r="Z20" s="214" t="s">
        <v>188</v>
      </c>
      <c r="AA20" s="214" t="s">
        <v>188</v>
      </c>
      <c r="AB20" s="214" t="s">
        <v>188</v>
      </c>
      <c r="AC20" s="214" t="s">
        <v>188</v>
      </c>
      <c r="AD20" s="214" t="s">
        <v>188</v>
      </c>
      <c r="AE20" s="214" t="s">
        <v>188</v>
      </c>
    </row>
    <row r="21" spans="2:31">
      <c r="B21" s="295"/>
      <c r="C21" s="61">
        <v>10</v>
      </c>
      <c r="D21" s="87" t="s">
        <v>770</v>
      </c>
      <c r="E21" s="380">
        <v>1998</v>
      </c>
      <c r="F21" s="214">
        <v>4</v>
      </c>
      <c r="G21" s="214">
        <v>4</v>
      </c>
      <c r="H21" s="214" t="s">
        <v>188</v>
      </c>
      <c r="I21" s="214" t="s">
        <v>188</v>
      </c>
      <c r="J21" s="214">
        <v>120</v>
      </c>
      <c r="K21" s="214">
        <v>53</v>
      </c>
      <c r="L21" s="214">
        <v>1546</v>
      </c>
      <c r="M21" s="214">
        <v>1027</v>
      </c>
      <c r="N21" s="214">
        <v>519</v>
      </c>
      <c r="O21" s="214">
        <v>1546</v>
      </c>
      <c r="P21" s="214">
        <v>1027</v>
      </c>
      <c r="Q21" s="214">
        <v>519</v>
      </c>
      <c r="R21" s="214">
        <v>520</v>
      </c>
      <c r="S21" s="214">
        <v>532</v>
      </c>
      <c r="T21" s="214">
        <v>494</v>
      </c>
      <c r="U21" s="214" t="s">
        <v>188</v>
      </c>
      <c r="V21" s="214" t="s">
        <v>188</v>
      </c>
      <c r="W21" s="214" t="s">
        <v>188</v>
      </c>
      <c r="X21" s="214" t="s">
        <v>188</v>
      </c>
      <c r="Y21" s="214" t="s">
        <v>188</v>
      </c>
      <c r="Z21" s="214" t="s">
        <v>188</v>
      </c>
      <c r="AA21" s="214" t="s">
        <v>188</v>
      </c>
      <c r="AB21" s="214" t="s">
        <v>188</v>
      </c>
      <c r="AC21" s="214" t="s">
        <v>188</v>
      </c>
      <c r="AD21" s="214" t="s">
        <v>188</v>
      </c>
      <c r="AE21" s="214" t="s">
        <v>188</v>
      </c>
    </row>
    <row r="22" spans="2:31">
      <c r="B22" s="295"/>
      <c r="C22" s="61">
        <v>11</v>
      </c>
      <c r="D22" s="87" t="s">
        <v>770</v>
      </c>
      <c r="E22" s="380">
        <v>1999</v>
      </c>
      <c r="F22" s="214">
        <v>4</v>
      </c>
      <c r="G22" s="214">
        <v>4</v>
      </c>
      <c r="H22" s="214" t="s">
        <v>188</v>
      </c>
      <c r="I22" s="214" t="s">
        <v>188</v>
      </c>
      <c r="J22" s="214">
        <v>121</v>
      </c>
      <c r="K22" s="214">
        <v>50</v>
      </c>
      <c r="L22" s="214">
        <v>1488</v>
      </c>
      <c r="M22" s="214">
        <v>966</v>
      </c>
      <c r="N22" s="214">
        <v>522</v>
      </c>
      <c r="O22" s="214">
        <v>1488</v>
      </c>
      <c r="P22" s="214">
        <v>966</v>
      </c>
      <c r="Q22" s="214">
        <v>522</v>
      </c>
      <c r="R22" s="214">
        <v>503</v>
      </c>
      <c r="S22" s="214">
        <v>484</v>
      </c>
      <c r="T22" s="214">
        <v>501</v>
      </c>
      <c r="U22" s="214" t="s">
        <v>188</v>
      </c>
      <c r="V22" s="214" t="s">
        <v>188</v>
      </c>
      <c r="W22" s="214" t="s">
        <v>188</v>
      </c>
      <c r="X22" s="214" t="s">
        <v>188</v>
      </c>
      <c r="Y22" s="214" t="s">
        <v>188</v>
      </c>
      <c r="Z22" s="214" t="s">
        <v>188</v>
      </c>
      <c r="AA22" s="214" t="s">
        <v>188</v>
      </c>
      <c r="AB22" s="214" t="s">
        <v>188</v>
      </c>
      <c r="AC22" s="214" t="s">
        <v>188</v>
      </c>
      <c r="AD22" s="214" t="s">
        <v>188</v>
      </c>
      <c r="AE22" s="214" t="s">
        <v>188</v>
      </c>
    </row>
    <row r="23" spans="2:31">
      <c r="B23" s="295"/>
      <c r="C23" s="61">
        <v>12</v>
      </c>
      <c r="D23" s="87" t="s">
        <v>770</v>
      </c>
      <c r="E23" s="380">
        <v>2000</v>
      </c>
      <c r="F23" s="214">
        <v>4</v>
      </c>
      <c r="G23" s="214">
        <v>4</v>
      </c>
      <c r="H23" s="214" t="s">
        <v>188</v>
      </c>
      <c r="I23" s="214" t="s">
        <v>188</v>
      </c>
      <c r="J23" s="214">
        <v>123</v>
      </c>
      <c r="K23" s="214">
        <v>46</v>
      </c>
      <c r="L23" s="214">
        <v>1419</v>
      </c>
      <c r="M23" s="214">
        <v>913</v>
      </c>
      <c r="N23" s="214">
        <v>506</v>
      </c>
      <c r="O23" s="214">
        <v>1419</v>
      </c>
      <c r="P23" s="214">
        <v>913</v>
      </c>
      <c r="Q23" s="214">
        <v>506</v>
      </c>
      <c r="R23" s="214">
        <v>466</v>
      </c>
      <c r="S23" s="214">
        <v>483</v>
      </c>
      <c r="T23" s="214">
        <v>470</v>
      </c>
      <c r="U23" s="214" t="s">
        <v>188</v>
      </c>
      <c r="V23" s="214" t="s">
        <v>188</v>
      </c>
      <c r="W23" s="214" t="s">
        <v>188</v>
      </c>
      <c r="X23" s="214" t="s">
        <v>188</v>
      </c>
      <c r="Y23" s="214" t="s">
        <v>188</v>
      </c>
      <c r="Z23" s="214" t="s">
        <v>188</v>
      </c>
      <c r="AA23" s="214" t="s">
        <v>188</v>
      </c>
      <c r="AB23" s="214" t="s">
        <v>188</v>
      </c>
      <c r="AC23" s="214" t="s">
        <v>188</v>
      </c>
      <c r="AD23" s="214" t="s">
        <v>188</v>
      </c>
      <c r="AE23" s="214" t="s">
        <v>188</v>
      </c>
    </row>
    <row r="24" spans="2:31">
      <c r="B24" s="295"/>
      <c r="C24" s="61">
        <v>13</v>
      </c>
      <c r="D24" s="87" t="s">
        <v>770</v>
      </c>
      <c r="E24" s="380">
        <v>2001</v>
      </c>
      <c r="F24" s="214">
        <v>4</v>
      </c>
      <c r="G24" s="214">
        <v>4</v>
      </c>
      <c r="H24" s="214" t="s">
        <v>188</v>
      </c>
      <c r="I24" s="214" t="s">
        <v>188</v>
      </c>
      <c r="J24" s="214">
        <v>116</v>
      </c>
      <c r="K24" s="214">
        <v>47</v>
      </c>
      <c r="L24" s="214">
        <v>1361</v>
      </c>
      <c r="M24" s="214">
        <v>882</v>
      </c>
      <c r="N24" s="214">
        <v>479</v>
      </c>
      <c r="O24" s="214">
        <v>1361</v>
      </c>
      <c r="P24" s="214">
        <v>882</v>
      </c>
      <c r="Q24" s="214">
        <v>479</v>
      </c>
      <c r="R24" s="214">
        <v>483</v>
      </c>
      <c r="S24" s="214">
        <v>421</v>
      </c>
      <c r="T24" s="214">
        <v>457</v>
      </c>
      <c r="U24" s="214" t="s">
        <v>188</v>
      </c>
      <c r="V24" s="214" t="s">
        <v>188</v>
      </c>
      <c r="W24" s="214" t="s">
        <v>188</v>
      </c>
      <c r="X24" s="214" t="s">
        <v>188</v>
      </c>
      <c r="Y24" s="214" t="s">
        <v>188</v>
      </c>
      <c r="Z24" s="214" t="s">
        <v>188</v>
      </c>
      <c r="AA24" s="214" t="s">
        <v>188</v>
      </c>
      <c r="AB24" s="214" t="s">
        <v>188</v>
      </c>
      <c r="AC24" s="214" t="s">
        <v>188</v>
      </c>
      <c r="AD24" s="214" t="s">
        <v>188</v>
      </c>
      <c r="AE24" s="214" t="s">
        <v>188</v>
      </c>
    </row>
    <row r="25" spans="2:31">
      <c r="B25" s="295"/>
      <c r="C25" s="61">
        <v>14</v>
      </c>
      <c r="D25" s="87" t="s">
        <v>770</v>
      </c>
      <c r="E25" s="380">
        <v>2002</v>
      </c>
      <c r="F25" s="214">
        <v>4</v>
      </c>
      <c r="G25" s="214">
        <v>4</v>
      </c>
      <c r="H25" s="214" t="s">
        <v>188</v>
      </c>
      <c r="I25" s="214" t="s">
        <v>188</v>
      </c>
      <c r="J25" s="214">
        <v>119</v>
      </c>
      <c r="K25" s="214">
        <v>47</v>
      </c>
      <c r="L25" s="214">
        <v>1295</v>
      </c>
      <c r="M25" s="214">
        <v>825</v>
      </c>
      <c r="N25" s="214">
        <v>470</v>
      </c>
      <c r="O25" s="214">
        <v>1295</v>
      </c>
      <c r="P25" s="214">
        <v>825</v>
      </c>
      <c r="Q25" s="214">
        <v>470</v>
      </c>
      <c r="R25" s="214">
        <v>454</v>
      </c>
      <c r="S25" s="214">
        <v>432</v>
      </c>
      <c r="T25" s="214">
        <v>409</v>
      </c>
      <c r="U25" s="214" t="s">
        <v>188</v>
      </c>
      <c r="V25" s="214" t="s">
        <v>188</v>
      </c>
      <c r="W25" s="214" t="s">
        <v>188</v>
      </c>
      <c r="X25" s="214" t="s">
        <v>188</v>
      </c>
      <c r="Y25" s="214" t="s">
        <v>188</v>
      </c>
      <c r="Z25" s="214" t="s">
        <v>188</v>
      </c>
      <c r="AA25" s="214" t="s">
        <v>188</v>
      </c>
      <c r="AB25" s="214" t="s">
        <v>188</v>
      </c>
      <c r="AC25" s="214" t="s">
        <v>188</v>
      </c>
      <c r="AD25" s="214" t="s">
        <v>188</v>
      </c>
      <c r="AE25" s="214" t="s">
        <v>188</v>
      </c>
    </row>
    <row r="26" spans="2:31">
      <c r="B26" s="295"/>
      <c r="C26" s="61">
        <v>15</v>
      </c>
      <c r="D26" s="87" t="s">
        <v>770</v>
      </c>
      <c r="E26" s="380">
        <v>2003</v>
      </c>
      <c r="F26" s="214">
        <v>4</v>
      </c>
      <c r="G26" s="214">
        <v>4</v>
      </c>
      <c r="H26" s="214" t="s">
        <v>188</v>
      </c>
      <c r="I26" s="214" t="s">
        <v>188</v>
      </c>
      <c r="J26" s="214">
        <v>119</v>
      </c>
      <c r="K26" s="214">
        <v>47</v>
      </c>
      <c r="L26" s="214">
        <v>1273</v>
      </c>
      <c r="M26" s="214">
        <v>818</v>
      </c>
      <c r="N26" s="214">
        <v>455</v>
      </c>
      <c r="O26" s="214">
        <v>1273</v>
      </c>
      <c r="P26" s="214">
        <v>818</v>
      </c>
      <c r="Q26" s="214">
        <v>455</v>
      </c>
      <c r="R26" s="214">
        <v>434</v>
      </c>
      <c r="S26" s="214">
        <v>427</v>
      </c>
      <c r="T26" s="214">
        <v>412</v>
      </c>
      <c r="U26" s="214" t="s">
        <v>188</v>
      </c>
      <c r="V26" s="214" t="s">
        <v>188</v>
      </c>
      <c r="W26" s="214" t="s">
        <v>188</v>
      </c>
      <c r="X26" s="214" t="s">
        <v>188</v>
      </c>
      <c r="Y26" s="214" t="s">
        <v>188</v>
      </c>
      <c r="Z26" s="214" t="s">
        <v>188</v>
      </c>
      <c r="AA26" s="214" t="s">
        <v>188</v>
      </c>
      <c r="AB26" s="214" t="s">
        <v>188</v>
      </c>
      <c r="AC26" s="214" t="s">
        <v>188</v>
      </c>
      <c r="AD26" s="214" t="s">
        <v>188</v>
      </c>
      <c r="AE26" s="214" t="s">
        <v>188</v>
      </c>
    </row>
    <row r="27" spans="2:31">
      <c r="B27" s="295"/>
      <c r="C27" s="61">
        <v>16</v>
      </c>
      <c r="D27" s="87" t="s">
        <v>770</v>
      </c>
      <c r="E27" s="380">
        <v>2004</v>
      </c>
      <c r="F27" s="214">
        <v>4</v>
      </c>
      <c r="G27" s="214">
        <v>4</v>
      </c>
      <c r="H27" s="214" t="s">
        <v>188</v>
      </c>
      <c r="I27" s="214" t="s">
        <v>188</v>
      </c>
      <c r="J27" s="214">
        <v>119</v>
      </c>
      <c r="K27" s="214">
        <v>46</v>
      </c>
      <c r="L27" s="214">
        <v>1266</v>
      </c>
      <c r="M27" s="214">
        <v>818</v>
      </c>
      <c r="N27" s="214">
        <v>448</v>
      </c>
      <c r="O27" s="214">
        <v>1266</v>
      </c>
      <c r="P27" s="214">
        <v>818</v>
      </c>
      <c r="Q27" s="214">
        <v>448</v>
      </c>
      <c r="R27" s="214">
        <v>449</v>
      </c>
      <c r="S27" s="214">
        <v>409</v>
      </c>
      <c r="T27" s="214">
        <v>408</v>
      </c>
      <c r="U27" s="214" t="s">
        <v>188</v>
      </c>
      <c r="V27" s="215"/>
      <c r="W27" s="214" t="s">
        <v>188</v>
      </c>
      <c r="X27" s="214" t="s">
        <v>188</v>
      </c>
      <c r="Y27" s="214" t="s">
        <v>188</v>
      </c>
      <c r="Z27" s="214" t="s">
        <v>188</v>
      </c>
      <c r="AA27" s="214" t="s">
        <v>188</v>
      </c>
      <c r="AB27" s="214" t="s">
        <v>188</v>
      </c>
      <c r="AC27" s="214" t="s">
        <v>188</v>
      </c>
      <c r="AD27" s="214" t="s">
        <v>188</v>
      </c>
      <c r="AE27" s="214" t="s">
        <v>188</v>
      </c>
    </row>
    <row r="28" spans="2:31">
      <c r="B28" s="295"/>
      <c r="C28" s="61">
        <v>17</v>
      </c>
      <c r="D28" s="87" t="s">
        <v>770</v>
      </c>
      <c r="E28" s="380">
        <v>2005</v>
      </c>
      <c r="F28" s="214">
        <v>4</v>
      </c>
      <c r="G28" s="214">
        <v>4</v>
      </c>
      <c r="H28" s="214" t="s">
        <v>188</v>
      </c>
      <c r="I28" s="214" t="s">
        <v>188</v>
      </c>
      <c r="J28" s="214">
        <v>120</v>
      </c>
      <c r="K28" s="214">
        <v>46</v>
      </c>
      <c r="L28" s="214">
        <v>1211</v>
      </c>
      <c r="M28" s="214">
        <v>785</v>
      </c>
      <c r="N28" s="214">
        <v>426</v>
      </c>
      <c r="O28" s="214">
        <v>1211</v>
      </c>
      <c r="P28" s="214">
        <v>785</v>
      </c>
      <c r="Q28" s="214">
        <v>426</v>
      </c>
      <c r="R28" s="214">
        <v>404</v>
      </c>
      <c r="S28" s="214">
        <v>413</v>
      </c>
      <c r="T28" s="214">
        <v>394</v>
      </c>
      <c r="U28" s="214" t="s">
        <v>188</v>
      </c>
      <c r="V28" s="214" t="s">
        <v>188</v>
      </c>
      <c r="W28" s="214" t="s">
        <v>188</v>
      </c>
      <c r="X28" s="214" t="s">
        <v>188</v>
      </c>
      <c r="Y28" s="214" t="s">
        <v>188</v>
      </c>
      <c r="Z28" s="214" t="s">
        <v>188</v>
      </c>
      <c r="AA28" s="214" t="s">
        <v>188</v>
      </c>
      <c r="AB28" s="214" t="s">
        <v>188</v>
      </c>
      <c r="AC28" s="214" t="s">
        <v>188</v>
      </c>
      <c r="AD28" s="214" t="s">
        <v>188</v>
      </c>
      <c r="AE28" s="214" t="s">
        <v>188</v>
      </c>
    </row>
    <row r="29" spans="2:31">
      <c r="B29" s="295"/>
      <c r="C29" s="61">
        <v>18</v>
      </c>
      <c r="D29" s="87" t="s">
        <v>770</v>
      </c>
      <c r="E29" s="380">
        <v>2006</v>
      </c>
      <c r="F29" s="214">
        <v>4</v>
      </c>
      <c r="G29" s="214">
        <v>4</v>
      </c>
      <c r="H29" s="214" t="s">
        <v>188</v>
      </c>
      <c r="I29" s="214" t="s">
        <v>188</v>
      </c>
      <c r="J29" s="214">
        <v>118</v>
      </c>
      <c r="K29" s="214">
        <v>47</v>
      </c>
      <c r="L29" s="214">
        <v>1174</v>
      </c>
      <c r="M29" s="214">
        <v>761</v>
      </c>
      <c r="N29" s="214">
        <v>413</v>
      </c>
      <c r="O29" s="214">
        <v>1174</v>
      </c>
      <c r="P29" s="214">
        <v>761</v>
      </c>
      <c r="Q29" s="214">
        <v>413</v>
      </c>
      <c r="R29" s="214">
        <v>394</v>
      </c>
      <c r="S29" s="214">
        <v>380</v>
      </c>
      <c r="T29" s="214">
        <v>400</v>
      </c>
      <c r="U29" s="214" t="s">
        <v>188</v>
      </c>
      <c r="V29" s="214" t="s">
        <v>188</v>
      </c>
      <c r="W29" s="214" t="s">
        <v>188</v>
      </c>
      <c r="X29" s="214" t="s">
        <v>188</v>
      </c>
      <c r="Y29" s="214" t="s">
        <v>188</v>
      </c>
      <c r="Z29" s="214" t="s">
        <v>188</v>
      </c>
      <c r="AA29" s="214" t="s">
        <v>188</v>
      </c>
      <c r="AB29" s="214" t="s">
        <v>188</v>
      </c>
      <c r="AC29" s="214" t="s">
        <v>188</v>
      </c>
      <c r="AD29" s="214" t="s">
        <v>188</v>
      </c>
      <c r="AE29" s="214" t="s">
        <v>188</v>
      </c>
    </row>
    <row r="30" spans="2:31">
      <c r="B30" s="295"/>
      <c r="C30" s="61">
        <v>19</v>
      </c>
      <c r="D30" s="87" t="s">
        <v>770</v>
      </c>
      <c r="E30" s="380">
        <v>2007</v>
      </c>
      <c r="F30" s="214">
        <v>4</v>
      </c>
      <c r="G30" s="214">
        <v>4</v>
      </c>
      <c r="H30" s="214" t="s">
        <v>188</v>
      </c>
      <c r="I30" s="214" t="s">
        <v>188</v>
      </c>
      <c r="J30" s="214">
        <v>118</v>
      </c>
      <c r="K30" s="214">
        <v>46</v>
      </c>
      <c r="L30" s="214">
        <v>1100</v>
      </c>
      <c r="M30" s="214">
        <v>675</v>
      </c>
      <c r="N30" s="214">
        <v>425</v>
      </c>
      <c r="O30" s="214">
        <v>1100</v>
      </c>
      <c r="P30" s="214">
        <v>675</v>
      </c>
      <c r="Q30" s="214">
        <v>425</v>
      </c>
      <c r="R30" s="214">
        <v>366</v>
      </c>
      <c r="S30" s="214">
        <v>373</v>
      </c>
      <c r="T30" s="214">
        <v>361</v>
      </c>
      <c r="U30" s="214" t="s">
        <v>188</v>
      </c>
      <c r="V30" s="214" t="s">
        <v>188</v>
      </c>
      <c r="W30" s="214" t="s">
        <v>188</v>
      </c>
      <c r="X30" s="214" t="s">
        <v>188</v>
      </c>
      <c r="Y30" s="214" t="s">
        <v>188</v>
      </c>
      <c r="Z30" s="214" t="s">
        <v>188</v>
      </c>
      <c r="AA30" s="214" t="s">
        <v>188</v>
      </c>
      <c r="AB30" s="214" t="s">
        <v>188</v>
      </c>
      <c r="AC30" s="214" t="s">
        <v>188</v>
      </c>
      <c r="AD30" s="214" t="s">
        <v>188</v>
      </c>
      <c r="AE30" s="214" t="s">
        <v>188</v>
      </c>
    </row>
    <row r="31" spans="2:31">
      <c r="B31" s="378"/>
      <c r="C31" s="61">
        <v>20</v>
      </c>
      <c r="D31" s="87" t="s">
        <v>770</v>
      </c>
      <c r="E31" s="380">
        <v>2008</v>
      </c>
      <c r="F31" s="214">
        <v>4</v>
      </c>
      <c r="G31" s="214">
        <v>4</v>
      </c>
      <c r="H31" s="214" t="s">
        <v>188</v>
      </c>
      <c r="I31" s="214" t="s">
        <v>188</v>
      </c>
      <c r="J31" s="214">
        <v>110</v>
      </c>
      <c r="K31" s="214">
        <v>45</v>
      </c>
      <c r="L31" s="214">
        <v>988</v>
      </c>
      <c r="M31" s="214">
        <v>619</v>
      </c>
      <c r="N31" s="214">
        <v>369</v>
      </c>
      <c r="O31" s="214">
        <v>988</v>
      </c>
      <c r="P31" s="214">
        <v>619</v>
      </c>
      <c r="Q31" s="214">
        <v>369</v>
      </c>
      <c r="R31" s="214">
        <v>305</v>
      </c>
      <c r="S31" s="214">
        <v>327</v>
      </c>
      <c r="T31" s="214">
        <v>356</v>
      </c>
      <c r="U31" s="214" t="s">
        <v>188</v>
      </c>
      <c r="V31" s="214" t="s">
        <v>188</v>
      </c>
      <c r="W31" s="214" t="s">
        <v>188</v>
      </c>
      <c r="X31" s="214" t="s">
        <v>188</v>
      </c>
      <c r="Y31" s="214" t="s">
        <v>188</v>
      </c>
      <c r="Z31" s="214" t="s">
        <v>188</v>
      </c>
      <c r="AA31" s="214" t="s">
        <v>188</v>
      </c>
      <c r="AB31" s="214" t="s">
        <v>188</v>
      </c>
      <c r="AC31" s="214" t="s">
        <v>188</v>
      </c>
      <c r="AD31" s="214" t="s">
        <v>188</v>
      </c>
      <c r="AE31" s="214" t="s">
        <v>188</v>
      </c>
    </row>
    <row r="32" spans="2:31">
      <c r="B32" s="378"/>
      <c r="C32" s="61">
        <v>21</v>
      </c>
      <c r="D32" s="87" t="s">
        <v>770</v>
      </c>
      <c r="E32" s="380">
        <v>2009</v>
      </c>
      <c r="F32" s="214">
        <v>4</v>
      </c>
      <c r="G32" s="214">
        <v>4</v>
      </c>
      <c r="H32" s="214" t="s">
        <v>188</v>
      </c>
      <c r="I32" s="214" t="s">
        <v>188</v>
      </c>
      <c r="J32" s="214">
        <v>112</v>
      </c>
      <c r="K32" s="214">
        <v>44</v>
      </c>
      <c r="L32" s="214">
        <v>918</v>
      </c>
      <c r="M32" s="214">
        <v>561</v>
      </c>
      <c r="N32" s="214">
        <v>357</v>
      </c>
      <c r="O32" s="214">
        <v>918</v>
      </c>
      <c r="P32" s="214">
        <v>561</v>
      </c>
      <c r="Q32" s="214">
        <v>357</v>
      </c>
      <c r="R32" s="214">
        <v>311</v>
      </c>
      <c r="S32" s="214">
        <v>289</v>
      </c>
      <c r="T32" s="214">
        <v>318</v>
      </c>
      <c r="U32" s="214" t="s">
        <v>188</v>
      </c>
      <c r="V32" s="214" t="s">
        <v>188</v>
      </c>
      <c r="W32" s="214" t="s">
        <v>188</v>
      </c>
      <c r="X32" s="214" t="s">
        <v>188</v>
      </c>
      <c r="Y32" s="214" t="s">
        <v>188</v>
      </c>
      <c r="Z32" s="214" t="s">
        <v>188</v>
      </c>
      <c r="AA32" s="214" t="s">
        <v>188</v>
      </c>
      <c r="AB32" s="214" t="s">
        <v>188</v>
      </c>
      <c r="AC32" s="214" t="s">
        <v>188</v>
      </c>
      <c r="AD32" s="214" t="s">
        <v>188</v>
      </c>
      <c r="AE32" s="214" t="s">
        <v>188</v>
      </c>
    </row>
    <row r="33" spans="2:31">
      <c r="B33" s="378"/>
      <c r="C33" s="61">
        <v>22</v>
      </c>
      <c r="D33" s="87" t="s">
        <v>770</v>
      </c>
      <c r="E33" s="380">
        <v>2010</v>
      </c>
      <c r="F33" s="214">
        <v>4</v>
      </c>
      <c r="G33" s="214">
        <v>4</v>
      </c>
      <c r="H33" s="214" t="s">
        <v>412</v>
      </c>
      <c r="I33" s="214" t="s">
        <v>412</v>
      </c>
      <c r="J33" s="214">
        <v>114</v>
      </c>
      <c r="K33" s="214">
        <v>40</v>
      </c>
      <c r="L33" s="214">
        <v>934</v>
      </c>
      <c r="M33" s="214">
        <v>571</v>
      </c>
      <c r="N33" s="214">
        <v>363</v>
      </c>
      <c r="O33" s="214">
        <v>934</v>
      </c>
      <c r="P33" s="214">
        <v>571</v>
      </c>
      <c r="Q33" s="214">
        <v>363</v>
      </c>
      <c r="R33" s="214">
        <v>355</v>
      </c>
      <c r="S33" s="214">
        <v>294</v>
      </c>
      <c r="T33" s="214">
        <v>285</v>
      </c>
      <c r="U33" s="214" t="s">
        <v>412</v>
      </c>
      <c r="V33" s="214" t="s">
        <v>412</v>
      </c>
      <c r="W33" s="214" t="s">
        <v>412</v>
      </c>
      <c r="X33" s="214" t="s">
        <v>412</v>
      </c>
      <c r="Y33" s="214" t="s">
        <v>412</v>
      </c>
      <c r="Z33" s="214" t="s">
        <v>412</v>
      </c>
      <c r="AA33" s="214" t="s">
        <v>412</v>
      </c>
      <c r="AB33" s="214" t="s">
        <v>412</v>
      </c>
      <c r="AC33" s="214" t="s">
        <v>412</v>
      </c>
      <c r="AD33" s="214" t="s">
        <v>412</v>
      </c>
      <c r="AE33" s="214" t="s">
        <v>412</v>
      </c>
    </row>
    <row r="34" spans="2:31">
      <c r="B34" s="378"/>
      <c r="C34" s="61">
        <v>23</v>
      </c>
      <c r="D34" s="87" t="s">
        <v>1026</v>
      </c>
      <c r="E34" s="380">
        <v>2011</v>
      </c>
      <c r="F34" s="214">
        <v>4</v>
      </c>
      <c r="G34" s="214">
        <v>4</v>
      </c>
      <c r="H34" s="214" t="s">
        <v>188</v>
      </c>
      <c r="I34" s="214" t="s">
        <v>188</v>
      </c>
      <c r="J34" s="214">
        <v>114</v>
      </c>
      <c r="K34" s="214">
        <v>36</v>
      </c>
      <c r="L34" s="214">
        <v>959</v>
      </c>
      <c r="M34" s="214">
        <v>564</v>
      </c>
      <c r="N34" s="214">
        <v>395</v>
      </c>
      <c r="O34" s="214">
        <v>959</v>
      </c>
      <c r="P34" s="214">
        <v>564</v>
      </c>
      <c r="Q34" s="214">
        <v>395</v>
      </c>
      <c r="R34" s="214">
        <v>334</v>
      </c>
      <c r="S34" s="214">
        <v>340</v>
      </c>
      <c r="T34" s="214">
        <v>285</v>
      </c>
      <c r="U34" s="214" t="s">
        <v>188</v>
      </c>
      <c r="V34" s="214" t="s">
        <v>188</v>
      </c>
      <c r="W34" s="214" t="s">
        <v>188</v>
      </c>
      <c r="X34" s="214" t="s">
        <v>188</v>
      </c>
      <c r="Y34" s="214" t="s">
        <v>188</v>
      </c>
      <c r="Z34" s="214" t="s">
        <v>188</v>
      </c>
      <c r="AA34" s="214" t="s">
        <v>188</v>
      </c>
      <c r="AB34" s="214" t="s">
        <v>188</v>
      </c>
      <c r="AC34" s="214" t="s">
        <v>188</v>
      </c>
      <c r="AD34" s="214" t="s">
        <v>188</v>
      </c>
      <c r="AE34" s="214" t="s">
        <v>188</v>
      </c>
    </row>
    <row r="35" spans="2:31">
      <c r="B35" s="378"/>
      <c r="C35" s="61">
        <v>24</v>
      </c>
      <c r="D35" s="87" t="s">
        <v>1026</v>
      </c>
      <c r="E35" s="380">
        <v>2012</v>
      </c>
      <c r="F35" s="214">
        <v>4</v>
      </c>
      <c r="G35" s="214">
        <v>4</v>
      </c>
      <c r="H35" s="214" t="s">
        <v>188</v>
      </c>
      <c r="I35" s="214" t="s">
        <v>188</v>
      </c>
      <c r="J35" s="214">
        <v>115</v>
      </c>
      <c r="K35" s="214">
        <v>37</v>
      </c>
      <c r="L35" s="214">
        <v>1015</v>
      </c>
      <c r="M35" s="214">
        <v>612</v>
      </c>
      <c r="N35" s="214">
        <v>403</v>
      </c>
      <c r="O35" s="214">
        <v>1015</v>
      </c>
      <c r="P35" s="214">
        <v>612</v>
      </c>
      <c r="Q35" s="214">
        <v>403</v>
      </c>
      <c r="R35" s="214">
        <v>361</v>
      </c>
      <c r="S35" s="214">
        <v>324</v>
      </c>
      <c r="T35" s="214">
        <v>330</v>
      </c>
      <c r="U35" s="214" t="s">
        <v>188</v>
      </c>
      <c r="V35" s="214" t="s">
        <v>188</v>
      </c>
      <c r="W35" s="214" t="s">
        <v>188</v>
      </c>
      <c r="X35" s="214" t="s">
        <v>188</v>
      </c>
      <c r="Y35" s="214" t="s">
        <v>188</v>
      </c>
      <c r="Z35" s="214" t="s">
        <v>188</v>
      </c>
      <c r="AA35" s="214" t="s">
        <v>188</v>
      </c>
      <c r="AB35" s="214" t="s">
        <v>188</v>
      </c>
      <c r="AC35" s="214" t="s">
        <v>188</v>
      </c>
      <c r="AD35" s="214" t="s">
        <v>188</v>
      </c>
      <c r="AE35" s="214" t="s">
        <v>188</v>
      </c>
    </row>
    <row r="36" spans="2:31">
      <c r="B36" s="378"/>
      <c r="C36" s="61">
        <v>25</v>
      </c>
      <c r="D36" s="87" t="s">
        <v>1026</v>
      </c>
      <c r="E36" s="380">
        <v>2013</v>
      </c>
      <c r="F36" s="214">
        <v>4</v>
      </c>
      <c r="G36" s="214">
        <v>4</v>
      </c>
      <c r="H36" s="214" t="s">
        <v>188</v>
      </c>
      <c r="I36" s="214" t="s">
        <v>188</v>
      </c>
      <c r="J36" s="214">
        <v>119</v>
      </c>
      <c r="K36" s="214">
        <v>38</v>
      </c>
      <c r="L36" s="214">
        <v>991</v>
      </c>
      <c r="M36" s="214">
        <v>587</v>
      </c>
      <c r="N36" s="214">
        <v>404</v>
      </c>
      <c r="O36" s="214">
        <v>991</v>
      </c>
      <c r="P36" s="214">
        <v>587</v>
      </c>
      <c r="Q36" s="214">
        <v>404</v>
      </c>
      <c r="R36" s="214">
        <v>323</v>
      </c>
      <c r="S36" s="214">
        <v>352</v>
      </c>
      <c r="T36" s="214">
        <v>316</v>
      </c>
      <c r="U36" s="214" t="s">
        <v>188</v>
      </c>
      <c r="V36" s="214" t="s">
        <v>188</v>
      </c>
      <c r="W36" s="214" t="s">
        <v>188</v>
      </c>
      <c r="X36" s="214" t="s">
        <v>188</v>
      </c>
      <c r="Y36" s="214" t="s">
        <v>188</v>
      </c>
      <c r="Z36" s="214" t="s">
        <v>188</v>
      </c>
      <c r="AA36" s="214" t="s">
        <v>188</v>
      </c>
      <c r="AB36" s="214" t="s">
        <v>188</v>
      </c>
      <c r="AC36" s="214" t="s">
        <v>188</v>
      </c>
      <c r="AD36" s="214" t="s">
        <v>188</v>
      </c>
      <c r="AE36" s="214" t="s">
        <v>188</v>
      </c>
    </row>
    <row r="37" spans="2:31">
      <c r="B37" s="378"/>
      <c r="C37" s="61">
        <v>26</v>
      </c>
      <c r="D37" s="87" t="s">
        <v>1026</v>
      </c>
      <c r="E37" s="380">
        <v>2014</v>
      </c>
      <c r="F37" s="214">
        <v>4</v>
      </c>
      <c r="G37" s="214">
        <v>4</v>
      </c>
      <c r="H37" s="214" t="s">
        <v>188</v>
      </c>
      <c r="I37" s="214" t="s">
        <v>188</v>
      </c>
      <c r="J37" s="214">
        <v>116</v>
      </c>
      <c r="K37" s="214">
        <v>39</v>
      </c>
      <c r="L37" s="214">
        <v>1039</v>
      </c>
      <c r="M37" s="214">
        <v>627</v>
      </c>
      <c r="N37" s="214">
        <v>412</v>
      </c>
      <c r="O37" s="214">
        <v>1039</v>
      </c>
      <c r="P37" s="214">
        <v>627</v>
      </c>
      <c r="Q37" s="214">
        <v>412</v>
      </c>
      <c r="R37" s="214">
        <v>384</v>
      </c>
      <c r="S37" s="214">
        <v>310</v>
      </c>
      <c r="T37" s="214">
        <v>345</v>
      </c>
      <c r="U37" s="214" t="s">
        <v>188</v>
      </c>
      <c r="V37" s="214" t="s">
        <v>188</v>
      </c>
      <c r="W37" s="214" t="s">
        <v>188</v>
      </c>
      <c r="X37" s="214" t="s">
        <v>188</v>
      </c>
      <c r="Y37" s="214" t="s">
        <v>188</v>
      </c>
      <c r="Z37" s="214" t="s">
        <v>188</v>
      </c>
      <c r="AA37" s="214" t="s">
        <v>188</v>
      </c>
      <c r="AB37" s="214" t="s">
        <v>188</v>
      </c>
      <c r="AC37" s="214" t="s">
        <v>188</v>
      </c>
      <c r="AD37" s="214" t="s">
        <v>188</v>
      </c>
      <c r="AE37" s="214" t="s">
        <v>188</v>
      </c>
    </row>
    <row r="38" spans="2:31">
      <c r="B38" s="378"/>
      <c r="C38" s="61">
        <v>27</v>
      </c>
      <c r="D38" s="87" t="s">
        <v>1026</v>
      </c>
      <c r="E38" s="380">
        <v>2015</v>
      </c>
      <c r="F38" s="214">
        <v>4</v>
      </c>
      <c r="G38" s="214">
        <v>4</v>
      </c>
      <c r="H38" s="214" t="s">
        <v>188</v>
      </c>
      <c r="I38" s="214" t="s">
        <v>188</v>
      </c>
      <c r="J38" s="214">
        <v>115</v>
      </c>
      <c r="K38" s="214">
        <v>41</v>
      </c>
      <c r="L38" s="214">
        <v>1040</v>
      </c>
      <c r="M38" s="214">
        <v>621</v>
      </c>
      <c r="N38" s="214">
        <v>419</v>
      </c>
      <c r="O38" s="214">
        <v>1040</v>
      </c>
      <c r="P38" s="214">
        <v>621</v>
      </c>
      <c r="Q38" s="214">
        <v>419</v>
      </c>
      <c r="R38" s="214">
        <v>362</v>
      </c>
      <c r="S38" s="214">
        <v>378</v>
      </c>
      <c r="T38" s="214">
        <v>300</v>
      </c>
      <c r="U38" s="214" t="s">
        <v>188</v>
      </c>
      <c r="V38" s="214" t="s">
        <v>188</v>
      </c>
      <c r="W38" s="214" t="s">
        <v>188</v>
      </c>
      <c r="X38" s="214" t="s">
        <v>188</v>
      </c>
      <c r="Y38" s="214" t="s">
        <v>188</v>
      </c>
      <c r="Z38" s="214" t="s">
        <v>188</v>
      </c>
      <c r="AA38" s="214" t="s">
        <v>188</v>
      </c>
      <c r="AB38" s="214" t="s">
        <v>188</v>
      </c>
      <c r="AC38" s="214" t="s">
        <v>188</v>
      </c>
      <c r="AD38" s="214" t="s">
        <v>188</v>
      </c>
      <c r="AE38" s="214" t="s">
        <v>188</v>
      </c>
    </row>
    <row r="39" spans="2:31">
      <c r="B39" s="378"/>
      <c r="C39" s="61">
        <v>28</v>
      </c>
      <c r="D39" s="87" t="s">
        <v>1026</v>
      </c>
      <c r="E39" s="380">
        <v>2016</v>
      </c>
      <c r="F39" s="214">
        <v>4</v>
      </c>
      <c r="G39" s="214">
        <v>4</v>
      </c>
      <c r="H39" s="214" t="s">
        <v>188</v>
      </c>
      <c r="I39" s="214" t="s">
        <v>188</v>
      </c>
      <c r="J39" s="214">
        <v>109</v>
      </c>
      <c r="K39" s="214">
        <v>43</v>
      </c>
      <c r="L39" s="214">
        <v>1082</v>
      </c>
      <c r="M39" s="214">
        <v>676</v>
      </c>
      <c r="N39" s="214">
        <v>406</v>
      </c>
      <c r="O39" s="214">
        <v>1082</v>
      </c>
      <c r="P39" s="214">
        <v>676</v>
      </c>
      <c r="Q39" s="214">
        <v>406</v>
      </c>
      <c r="R39" s="214">
        <v>353</v>
      </c>
      <c r="S39" s="214">
        <v>353</v>
      </c>
      <c r="T39" s="214">
        <v>376</v>
      </c>
      <c r="U39" s="214" t="s">
        <v>188</v>
      </c>
      <c r="V39" s="214" t="s">
        <v>188</v>
      </c>
      <c r="W39" s="214" t="s">
        <v>188</v>
      </c>
      <c r="X39" s="214" t="s">
        <v>188</v>
      </c>
      <c r="Y39" s="214" t="s">
        <v>188</v>
      </c>
      <c r="Z39" s="214" t="s">
        <v>188</v>
      </c>
      <c r="AA39" s="214" t="s">
        <v>188</v>
      </c>
      <c r="AB39" s="214" t="s">
        <v>188</v>
      </c>
      <c r="AC39" s="214" t="s">
        <v>188</v>
      </c>
      <c r="AD39" s="214" t="s">
        <v>188</v>
      </c>
      <c r="AE39" s="214" t="s">
        <v>188</v>
      </c>
    </row>
    <row r="40" spans="2:31">
      <c r="B40" s="378"/>
      <c r="C40" s="61">
        <v>29</v>
      </c>
      <c r="D40" s="87" t="s">
        <v>1026</v>
      </c>
      <c r="E40" s="380">
        <v>2017</v>
      </c>
      <c r="F40" s="214">
        <v>4</v>
      </c>
      <c r="G40" s="214">
        <v>4</v>
      </c>
      <c r="H40" s="214" t="s">
        <v>188</v>
      </c>
      <c r="I40" s="214" t="s">
        <v>188</v>
      </c>
      <c r="J40" s="214">
        <v>106</v>
      </c>
      <c r="K40" s="214">
        <v>44</v>
      </c>
      <c r="L40" s="214">
        <v>1029</v>
      </c>
      <c r="M40" s="214">
        <v>645</v>
      </c>
      <c r="N40" s="214">
        <v>384</v>
      </c>
      <c r="O40" s="214">
        <v>1029</v>
      </c>
      <c r="P40" s="214">
        <v>645</v>
      </c>
      <c r="Q40" s="214">
        <v>384</v>
      </c>
      <c r="R40" s="214">
        <v>335</v>
      </c>
      <c r="S40" s="214">
        <v>346</v>
      </c>
      <c r="T40" s="214">
        <v>348</v>
      </c>
      <c r="U40" s="214" t="s">
        <v>188</v>
      </c>
      <c r="V40" s="214" t="s">
        <v>188</v>
      </c>
      <c r="W40" s="214" t="s">
        <v>188</v>
      </c>
      <c r="X40" s="214" t="s">
        <v>188</v>
      </c>
      <c r="Y40" s="214" t="s">
        <v>188</v>
      </c>
      <c r="Z40" s="214" t="s">
        <v>188</v>
      </c>
      <c r="AA40" s="214" t="s">
        <v>188</v>
      </c>
      <c r="AB40" s="214" t="s">
        <v>188</v>
      </c>
      <c r="AC40" s="214" t="s">
        <v>188</v>
      </c>
      <c r="AD40" s="214" t="s">
        <v>188</v>
      </c>
      <c r="AE40" s="214" t="s">
        <v>188</v>
      </c>
    </row>
    <row r="41" spans="2:31">
      <c r="B41" s="378"/>
      <c r="C41" s="61">
        <v>30</v>
      </c>
      <c r="D41" s="87" t="s">
        <v>1026</v>
      </c>
      <c r="E41" s="380">
        <v>2018</v>
      </c>
      <c r="F41" s="214">
        <v>4</v>
      </c>
      <c r="G41" s="214">
        <v>4</v>
      </c>
      <c r="H41" s="214" t="s">
        <v>188</v>
      </c>
      <c r="I41" s="214" t="s">
        <v>188</v>
      </c>
      <c r="J41" s="214">
        <v>103</v>
      </c>
      <c r="K41" s="214">
        <v>45</v>
      </c>
      <c r="L41" s="214">
        <v>1038</v>
      </c>
      <c r="M41" s="214">
        <v>653</v>
      </c>
      <c r="N41" s="214">
        <v>385</v>
      </c>
      <c r="O41" s="214">
        <v>1038</v>
      </c>
      <c r="P41" s="214">
        <v>653</v>
      </c>
      <c r="Q41" s="214">
        <v>385</v>
      </c>
      <c r="R41" s="214">
        <v>368</v>
      </c>
      <c r="S41" s="214">
        <v>331</v>
      </c>
      <c r="T41" s="214">
        <v>339</v>
      </c>
      <c r="U41" s="214" t="s">
        <v>188</v>
      </c>
      <c r="V41" s="214" t="s">
        <v>188</v>
      </c>
      <c r="W41" s="214" t="s">
        <v>188</v>
      </c>
      <c r="X41" s="214" t="s">
        <v>188</v>
      </c>
      <c r="Y41" s="214" t="s">
        <v>188</v>
      </c>
      <c r="Z41" s="214" t="s">
        <v>188</v>
      </c>
      <c r="AA41" s="214" t="s">
        <v>188</v>
      </c>
      <c r="AB41" s="214" t="s">
        <v>188</v>
      </c>
      <c r="AC41" s="214" t="s">
        <v>188</v>
      </c>
      <c r="AD41" s="214" t="s">
        <v>188</v>
      </c>
      <c r="AE41" s="214" t="s">
        <v>188</v>
      </c>
    </row>
    <row r="42" spans="2:31">
      <c r="B42" s="378" t="s">
        <v>86</v>
      </c>
      <c r="C42" s="61">
        <v>1</v>
      </c>
      <c r="D42" s="87" t="s">
        <v>1026</v>
      </c>
      <c r="E42" s="380">
        <v>2019</v>
      </c>
      <c r="F42" s="214">
        <v>4</v>
      </c>
      <c r="G42" s="214">
        <v>4</v>
      </c>
      <c r="H42" s="214" t="s">
        <v>188</v>
      </c>
      <c r="I42" s="214" t="s">
        <v>188</v>
      </c>
      <c r="J42" s="214">
        <v>101</v>
      </c>
      <c r="K42" s="214">
        <v>48</v>
      </c>
      <c r="L42" s="214">
        <v>1047</v>
      </c>
      <c r="M42" s="214">
        <v>653</v>
      </c>
      <c r="N42" s="214">
        <v>394</v>
      </c>
      <c r="O42" s="214">
        <v>1047</v>
      </c>
      <c r="P42" s="214">
        <v>653</v>
      </c>
      <c r="Q42" s="214">
        <v>394</v>
      </c>
      <c r="R42" s="214">
        <v>370</v>
      </c>
      <c r="S42" s="214">
        <v>354</v>
      </c>
      <c r="T42" s="214">
        <v>323</v>
      </c>
      <c r="U42" s="214" t="s">
        <v>188</v>
      </c>
      <c r="V42" s="214" t="s">
        <v>188</v>
      </c>
      <c r="W42" s="214" t="s">
        <v>188</v>
      </c>
      <c r="X42" s="214" t="s">
        <v>188</v>
      </c>
      <c r="Y42" s="214" t="s">
        <v>188</v>
      </c>
      <c r="Z42" s="214" t="s">
        <v>188</v>
      </c>
      <c r="AA42" s="214" t="s">
        <v>188</v>
      </c>
      <c r="AB42" s="214" t="s">
        <v>188</v>
      </c>
      <c r="AC42" s="214" t="s">
        <v>188</v>
      </c>
      <c r="AD42" s="214" t="s">
        <v>188</v>
      </c>
      <c r="AE42" s="214" t="s">
        <v>188</v>
      </c>
    </row>
    <row r="43" spans="2:31">
      <c r="B43" s="378"/>
      <c r="C43" s="61">
        <v>2</v>
      </c>
      <c r="D43" s="87" t="s">
        <v>1026</v>
      </c>
      <c r="E43" s="380">
        <v>2020</v>
      </c>
      <c r="F43" s="214">
        <v>4</v>
      </c>
      <c r="G43" s="214">
        <v>4</v>
      </c>
      <c r="H43" s="214" t="s">
        <v>412</v>
      </c>
      <c r="I43" s="214" t="s">
        <v>412</v>
      </c>
      <c r="J43" s="214">
        <v>107</v>
      </c>
      <c r="K43" s="214">
        <v>45</v>
      </c>
      <c r="L43" s="214">
        <v>1035</v>
      </c>
      <c r="M43" s="214">
        <v>636</v>
      </c>
      <c r="N43" s="214">
        <v>399</v>
      </c>
      <c r="O43" s="214">
        <v>1035</v>
      </c>
      <c r="P43" s="214">
        <v>636</v>
      </c>
      <c r="Q43" s="214">
        <v>399</v>
      </c>
      <c r="R43" s="214">
        <v>333</v>
      </c>
      <c r="S43" s="214">
        <v>361</v>
      </c>
      <c r="T43" s="214">
        <v>341</v>
      </c>
      <c r="U43" s="214" t="s">
        <v>188</v>
      </c>
      <c r="V43" s="214" t="s">
        <v>188</v>
      </c>
      <c r="W43" s="214" t="s">
        <v>188</v>
      </c>
      <c r="X43" s="214" t="s">
        <v>188</v>
      </c>
      <c r="Y43" s="214" t="s">
        <v>188</v>
      </c>
      <c r="Z43" s="214" t="s">
        <v>188</v>
      </c>
      <c r="AA43" s="214" t="s">
        <v>188</v>
      </c>
      <c r="AB43" s="214" t="s">
        <v>188</v>
      </c>
      <c r="AC43" s="214" t="s">
        <v>188</v>
      </c>
      <c r="AD43" s="214" t="s">
        <v>188</v>
      </c>
      <c r="AE43" s="214" t="s">
        <v>188</v>
      </c>
    </row>
    <row r="44" spans="2:31">
      <c r="B44" s="378"/>
      <c r="C44" s="61">
        <v>3</v>
      </c>
      <c r="D44" s="87" t="s">
        <v>1026</v>
      </c>
      <c r="E44" s="380">
        <v>2021</v>
      </c>
      <c r="F44" s="214">
        <v>4</v>
      </c>
      <c r="G44" s="214">
        <v>4</v>
      </c>
      <c r="H44" s="214" t="s">
        <v>412</v>
      </c>
      <c r="I44" s="214" t="s">
        <v>412</v>
      </c>
      <c r="J44" s="214">
        <v>108</v>
      </c>
      <c r="K44" s="214">
        <v>41</v>
      </c>
      <c r="L44" s="214">
        <v>989</v>
      </c>
      <c r="M44" s="214">
        <v>621</v>
      </c>
      <c r="N44" s="214">
        <v>368</v>
      </c>
      <c r="O44" s="214">
        <v>989</v>
      </c>
      <c r="P44" s="214">
        <v>621</v>
      </c>
      <c r="Q44" s="214">
        <v>368</v>
      </c>
      <c r="R44" s="214">
        <v>314</v>
      </c>
      <c r="S44" s="214">
        <v>322</v>
      </c>
      <c r="T44" s="214">
        <v>353</v>
      </c>
      <c r="U44" s="214" t="s">
        <v>188</v>
      </c>
      <c r="V44" s="214" t="s">
        <v>188</v>
      </c>
      <c r="W44" s="214" t="s">
        <v>188</v>
      </c>
      <c r="X44" s="214" t="s">
        <v>188</v>
      </c>
      <c r="Y44" s="214" t="s">
        <v>188</v>
      </c>
      <c r="Z44" s="214" t="s">
        <v>188</v>
      </c>
      <c r="AA44" s="214" t="s">
        <v>188</v>
      </c>
      <c r="AB44" s="214" t="s">
        <v>188</v>
      </c>
      <c r="AC44" s="214" t="s">
        <v>188</v>
      </c>
      <c r="AD44" s="214" t="s">
        <v>188</v>
      </c>
      <c r="AE44" s="214" t="s">
        <v>188</v>
      </c>
    </row>
    <row r="45" spans="2:31">
      <c r="B45" s="378"/>
      <c r="C45" s="61">
        <v>4</v>
      </c>
      <c r="D45" s="87" t="s">
        <v>1026</v>
      </c>
      <c r="E45" s="380">
        <v>2022</v>
      </c>
      <c r="F45" s="214">
        <v>4</v>
      </c>
      <c r="G45" s="214">
        <v>4</v>
      </c>
      <c r="H45" s="214" t="s">
        <v>412</v>
      </c>
      <c r="I45" s="214" t="s">
        <v>412</v>
      </c>
      <c r="J45" s="214">
        <v>109</v>
      </c>
      <c r="K45" s="214">
        <v>41</v>
      </c>
      <c r="L45" s="214">
        <v>923</v>
      </c>
      <c r="M45" s="214">
        <v>573</v>
      </c>
      <c r="N45" s="214">
        <v>350</v>
      </c>
      <c r="O45" s="214">
        <v>923</v>
      </c>
      <c r="P45" s="214">
        <v>573</v>
      </c>
      <c r="Q45" s="214">
        <v>350</v>
      </c>
      <c r="R45" s="214">
        <v>302</v>
      </c>
      <c r="S45" s="214">
        <v>308</v>
      </c>
      <c r="T45" s="214">
        <v>313</v>
      </c>
      <c r="U45" s="214" t="s">
        <v>188</v>
      </c>
      <c r="V45" s="214" t="s">
        <v>188</v>
      </c>
      <c r="W45" s="214" t="s">
        <v>188</v>
      </c>
      <c r="X45" s="214" t="s">
        <v>188</v>
      </c>
      <c r="Y45" s="214" t="s">
        <v>188</v>
      </c>
      <c r="Z45" s="214" t="s">
        <v>188</v>
      </c>
      <c r="AA45" s="214" t="s">
        <v>188</v>
      </c>
      <c r="AB45" s="214" t="s">
        <v>188</v>
      </c>
      <c r="AC45" s="214" t="s">
        <v>188</v>
      </c>
      <c r="AD45" s="214" t="s">
        <v>188</v>
      </c>
      <c r="AE45" s="214" t="s">
        <v>188</v>
      </c>
    </row>
    <row r="46" spans="2:31">
      <c r="B46" s="378"/>
      <c r="C46" s="61">
        <v>5</v>
      </c>
      <c r="D46" s="87" t="s">
        <v>770</v>
      </c>
      <c r="E46" s="380">
        <v>2023</v>
      </c>
      <c r="F46" s="214">
        <v>4</v>
      </c>
      <c r="G46" s="214">
        <v>4</v>
      </c>
      <c r="H46" s="214" t="s">
        <v>412</v>
      </c>
      <c r="I46" s="214" t="s">
        <v>412</v>
      </c>
      <c r="J46" s="214">
        <v>109</v>
      </c>
      <c r="K46" s="214">
        <v>42</v>
      </c>
      <c r="L46" s="214">
        <v>868</v>
      </c>
      <c r="M46" s="214">
        <v>547</v>
      </c>
      <c r="N46" s="214">
        <v>321</v>
      </c>
      <c r="O46" s="214">
        <v>868</v>
      </c>
      <c r="P46" s="214">
        <v>547</v>
      </c>
      <c r="Q46" s="214">
        <v>321</v>
      </c>
      <c r="R46" s="214">
        <v>277</v>
      </c>
      <c r="S46" s="214">
        <v>296</v>
      </c>
      <c r="T46" s="214">
        <v>295</v>
      </c>
      <c r="U46" s="214" t="s">
        <v>412</v>
      </c>
      <c r="V46" s="214" t="s">
        <v>412</v>
      </c>
      <c r="W46" s="214" t="s">
        <v>412</v>
      </c>
      <c r="X46" s="214" t="s">
        <v>412</v>
      </c>
      <c r="Y46" s="214" t="s">
        <v>412</v>
      </c>
      <c r="Z46" s="214" t="s">
        <v>412</v>
      </c>
      <c r="AA46" s="214" t="s">
        <v>412</v>
      </c>
      <c r="AB46" s="214" t="s">
        <v>412</v>
      </c>
      <c r="AC46" s="214" t="s">
        <v>412</v>
      </c>
      <c r="AD46" s="214" t="s">
        <v>412</v>
      </c>
      <c r="AE46" s="214" t="s">
        <v>412</v>
      </c>
    </row>
    <row r="47" spans="2:31">
      <c r="B47" s="378"/>
      <c r="C47" s="61"/>
      <c r="D47" s="82"/>
      <c r="E47" s="380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</row>
    <row r="48" spans="2:31">
      <c r="B48" s="152" t="s">
        <v>351</v>
      </c>
      <c r="C48" s="340"/>
      <c r="D48" s="282"/>
      <c r="E48" s="347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</row>
    <row r="49" spans="2:31">
      <c r="B49" s="364" t="s">
        <v>411</v>
      </c>
      <c r="C49" s="156">
        <v>61</v>
      </c>
      <c r="D49" s="226" t="s">
        <v>770</v>
      </c>
      <c r="E49" s="380">
        <v>1986</v>
      </c>
      <c r="F49" s="214">
        <v>52</v>
      </c>
      <c r="G49" s="214">
        <v>47</v>
      </c>
      <c r="H49" s="214">
        <v>1</v>
      </c>
      <c r="I49" s="214">
        <v>4</v>
      </c>
      <c r="J49" s="214">
        <v>1955</v>
      </c>
      <c r="K49" s="214">
        <v>534</v>
      </c>
      <c r="L49" s="214">
        <v>30755</v>
      </c>
      <c r="M49" s="214">
        <v>15639</v>
      </c>
      <c r="N49" s="214">
        <v>15116</v>
      </c>
      <c r="O49" s="214">
        <v>30089</v>
      </c>
      <c r="P49" s="214">
        <v>15496</v>
      </c>
      <c r="Q49" s="214">
        <v>14593</v>
      </c>
      <c r="R49" s="214">
        <v>10194</v>
      </c>
      <c r="S49" s="214">
        <v>9948</v>
      </c>
      <c r="T49" s="214">
        <v>9915</v>
      </c>
      <c r="U49" s="214">
        <v>32</v>
      </c>
      <c r="V49" s="214" t="s">
        <v>188</v>
      </c>
      <c r="W49" s="214">
        <v>666</v>
      </c>
      <c r="X49" s="214">
        <v>143</v>
      </c>
      <c r="Y49" s="214">
        <v>523</v>
      </c>
      <c r="Z49" s="214">
        <v>181</v>
      </c>
      <c r="AA49" s="214">
        <v>187</v>
      </c>
      <c r="AB49" s="214">
        <v>159</v>
      </c>
      <c r="AC49" s="214">
        <v>139</v>
      </c>
      <c r="AD49" s="214" t="s">
        <v>188</v>
      </c>
      <c r="AE49" s="214" t="s">
        <v>188</v>
      </c>
    </row>
    <row r="50" spans="2:31">
      <c r="B50" s="295"/>
      <c r="C50" s="156">
        <v>62</v>
      </c>
      <c r="D50" s="226" t="s">
        <v>770</v>
      </c>
      <c r="E50" s="380">
        <v>1987</v>
      </c>
      <c r="F50" s="214">
        <v>53</v>
      </c>
      <c r="G50" s="214">
        <v>48</v>
      </c>
      <c r="H50" s="214">
        <v>1</v>
      </c>
      <c r="I50" s="214">
        <v>4</v>
      </c>
      <c r="J50" s="214">
        <v>1979</v>
      </c>
      <c r="K50" s="214">
        <v>546</v>
      </c>
      <c r="L50" s="214">
        <v>31289</v>
      </c>
      <c r="M50" s="214">
        <v>15826</v>
      </c>
      <c r="N50" s="214">
        <v>15463</v>
      </c>
      <c r="O50" s="214">
        <v>30603</v>
      </c>
      <c r="P50" s="214">
        <v>15665</v>
      </c>
      <c r="Q50" s="214">
        <v>14938</v>
      </c>
      <c r="R50" s="214">
        <v>10907</v>
      </c>
      <c r="S50" s="214">
        <v>9949</v>
      </c>
      <c r="T50" s="214">
        <v>9712</v>
      </c>
      <c r="U50" s="214">
        <v>35</v>
      </c>
      <c r="V50" s="214" t="s">
        <v>188</v>
      </c>
      <c r="W50" s="214">
        <v>686</v>
      </c>
      <c r="X50" s="214">
        <v>161</v>
      </c>
      <c r="Y50" s="214">
        <v>525</v>
      </c>
      <c r="Z50" s="214">
        <v>198</v>
      </c>
      <c r="AA50" s="214">
        <v>162</v>
      </c>
      <c r="AB50" s="214">
        <v>176</v>
      </c>
      <c r="AC50" s="214">
        <v>150</v>
      </c>
      <c r="AD50" s="214" t="s">
        <v>188</v>
      </c>
      <c r="AE50" s="214" t="s">
        <v>188</v>
      </c>
    </row>
    <row r="51" spans="2:31">
      <c r="B51" s="295"/>
      <c r="C51" s="156">
        <v>63</v>
      </c>
      <c r="D51" s="226" t="s">
        <v>770</v>
      </c>
      <c r="E51" s="380">
        <v>1988</v>
      </c>
      <c r="F51" s="214">
        <v>53</v>
      </c>
      <c r="G51" s="214">
        <v>48</v>
      </c>
      <c r="H51" s="214">
        <v>1</v>
      </c>
      <c r="I51" s="214">
        <v>4</v>
      </c>
      <c r="J51" s="214">
        <v>2027</v>
      </c>
      <c r="K51" s="214">
        <v>542</v>
      </c>
      <c r="L51" s="214">
        <v>32476</v>
      </c>
      <c r="M51" s="214">
        <v>16253</v>
      </c>
      <c r="N51" s="214">
        <v>16223</v>
      </c>
      <c r="O51" s="214">
        <v>31789</v>
      </c>
      <c r="P51" s="214">
        <v>16092</v>
      </c>
      <c r="Q51" s="214">
        <v>15697</v>
      </c>
      <c r="R51" s="214">
        <v>11366</v>
      </c>
      <c r="S51" s="214">
        <v>10676</v>
      </c>
      <c r="T51" s="214">
        <v>9710</v>
      </c>
      <c r="U51" s="214">
        <v>37</v>
      </c>
      <c r="V51" s="214" t="s">
        <v>188</v>
      </c>
      <c r="W51" s="214">
        <v>687</v>
      </c>
      <c r="X51" s="214">
        <v>161</v>
      </c>
      <c r="Y51" s="214">
        <v>526</v>
      </c>
      <c r="Z51" s="214">
        <v>206</v>
      </c>
      <c r="AA51" s="214">
        <v>162</v>
      </c>
      <c r="AB51" s="214">
        <v>151</v>
      </c>
      <c r="AC51" s="214">
        <v>168</v>
      </c>
      <c r="AD51" s="214" t="s">
        <v>188</v>
      </c>
      <c r="AE51" s="214" t="s">
        <v>188</v>
      </c>
    </row>
    <row r="52" spans="2:31">
      <c r="B52" s="364" t="s">
        <v>87</v>
      </c>
      <c r="C52" s="61">
        <v>1</v>
      </c>
      <c r="D52" s="87" t="s">
        <v>770</v>
      </c>
      <c r="E52" s="380">
        <v>1989</v>
      </c>
      <c r="F52" s="214">
        <v>53</v>
      </c>
      <c r="G52" s="214">
        <v>48</v>
      </c>
      <c r="H52" s="214">
        <v>1</v>
      </c>
      <c r="I52" s="214">
        <v>4</v>
      </c>
      <c r="J52" s="214">
        <v>2095</v>
      </c>
      <c r="K52" s="214">
        <v>561</v>
      </c>
      <c r="L52" s="214">
        <v>34013</v>
      </c>
      <c r="M52" s="214">
        <v>17025</v>
      </c>
      <c r="N52" s="214">
        <v>16988</v>
      </c>
      <c r="O52" s="214">
        <v>33355</v>
      </c>
      <c r="P52" s="214">
        <v>16869</v>
      </c>
      <c r="Q52" s="214">
        <v>16486</v>
      </c>
      <c r="R52" s="214">
        <v>11855</v>
      </c>
      <c r="S52" s="214">
        <v>11071</v>
      </c>
      <c r="T52" s="214">
        <v>10403</v>
      </c>
      <c r="U52" s="214">
        <v>26</v>
      </c>
      <c r="V52" s="214" t="s">
        <v>188</v>
      </c>
      <c r="W52" s="214">
        <v>658</v>
      </c>
      <c r="X52" s="214">
        <v>156</v>
      </c>
      <c r="Y52" s="214">
        <v>502</v>
      </c>
      <c r="Z52" s="214">
        <v>196</v>
      </c>
      <c r="AA52" s="214">
        <v>176</v>
      </c>
      <c r="AB52" s="214">
        <v>147</v>
      </c>
      <c r="AC52" s="214">
        <v>139</v>
      </c>
      <c r="AD52" s="214" t="s">
        <v>188</v>
      </c>
      <c r="AE52" s="214" t="s">
        <v>188</v>
      </c>
    </row>
    <row r="53" spans="2:31">
      <c r="B53" s="295"/>
      <c r="C53" s="61">
        <v>2</v>
      </c>
      <c r="D53" s="87" t="s">
        <v>770</v>
      </c>
      <c r="E53" s="380">
        <v>1990</v>
      </c>
      <c r="F53" s="214">
        <v>53</v>
      </c>
      <c r="G53" s="214">
        <v>48</v>
      </c>
      <c r="H53" s="214">
        <v>1</v>
      </c>
      <c r="I53" s="214">
        <v>4</v>
      </c>
      <c r="J53" s="214">
        <v>2137</v>
      </c>
      <c r="K53" s="214">
        <v>546</v>
      </c>
      <c r="L53" s="214">
        <v>34664</v>
      </c>
      <c r="M53" s="214">
        <v>17408</v>
      </c>
      <c r="N53" s="214">
        <v>17256</v>
      </c>
      <c r="O53" s="214">
        <v>34019</v>
      </c>
      <c r="P53" s="214">
        <v>17252</v>
      </c>
      <c r="Q53" s="214">
        <v>16767</v>
      </c>
      <c r="R53" s="214">
        <v>11584</v>
      </c>
      <c r="S53" s="214">
        <v>11623</v>
      </c>
      <c r="T53" s="214">
        <v>10783</v>
      </c>
      <c r="U53" s="214">
        <v>29</v>
      </c>
      <c r="V53" s="214" t="s">
        <v>188</v>
      </c>
      <c r="W53" s="214">
        <v>645</v>
      </c>
      <c r="X53" s="214">
        <v>156</v>
      </c>
      <c r="Y53" s="214">
        <v>489</v>
      </c>
      <c r="Z53" s="214">
        <v>185</v>
      </c>
      <c r="AA53" s="214">
        <v>164</v>
      </c>
      <c r="AB53" s="214">
        <v>157</v>
      </c>
      <c r="AC53" s="214">
        <v>139</v>
      </c>
      <c r="AD53" s="214" t="s">
        <v>188</v>
      </c>
      <c r="AE53" s="214" t="s">
        <v>188</v>
      </c>
    </row>
    <row r="54" spans="2:31">
      <c r="B54" s="295"/>
      <c r="C54" s="61">
        <v>3</v>
      </c>
      <c r="D54" s="87" t="s">
        <v>770</v>
      </c>
      <c r="E54" s="380">
        <v>1991</v>
      </c>
      <c r="F54" s="214">
        <v>53</v>
      </c>
      <c r="G54" s="214">
        <v>48</v>
      </c>
      <c r="H54" s="214">
        <v>1</v>
      </c>
      <c r="I54" s="214">
        <v>4</v>
      </c>
      <c r="J54" s="214">
        <v>2181</v>
      </c>
      <c r="K54" s="214">
        <v>545</v>
      </c>
      <c r="L54" s="214">
        <v>34467</v>
      </c>
      <c r="M54" s="214">
        <v>17376</v>
      </c>
      <c r="N54" s="214">
        <v>17091</v>
      </c>
      <c r="O54" s="214">
        <v>33856</v>
      </c>
      <c r="P54" s="214">
        <v>17220</v>
      </c>
      <c r="Q54" s="214">
        <v>16636</v>
      </c>
      <c r="R54" s="214">
        <v>11198</v>
      </c>
      <c r="S54" s="214">
        <v>11282</v>
      </c>
      <c r="T54" s="214">
        <v>11341</v>
      </c>
      <c r="U54" s="214">
        <v>35</v>
      </c>
      <c r="V54" s="214" t="s">
        <v>188</v>
      </c>
      <c r="W54" s="214">
        <v>611</v>
      </c>
      <c r="X54" s="214">
        <v>156</v>
      </c>
      <c r="Y54" s="214">
        <v>455</v>
      </c>
      <c r="Z54" s="214">
        <v>156</v>
      </c>
      <c r="AA54" s="214">
        <v>153</v>
      </c>
      <c r="AB54" s="214">
        <v>151</v>
      </c>
      <c r="AC54" s="214">
        <v>151</v>
      </c>
      <c r="AD54" s="214" t="s">
        <v>188</v>
      </c>
      <c r="AE54" s="214" t="s">
        <v>188</v>
      </c>
    </row>
    <row r="55" spans="2:31">
      <c r="B55" s="295"/>
      <c r="C55" s="61">
        <v>4</v>
      </c>
      <c r="D55" s="87" t="s">
        <v>770</v>
      </c>
      <c r="E55" s="380">
        <v>1992</v>
      </c>
      <c r="F55" s="214">
        <v>52</v>
      </c>
      <c r="G55" s="214">
        <v>47</v>
      </c>
      <c r="H55" s="214">
        <v>1</v>
      </c>
      <c r="I55" s="214">
        <v>4</v>
      </c>
      <c r="J55" s="214">
        <v>2157</v>
      </c>
      <c r="K55" s="214">
        <v>547</v>
      </c>
      <c r="L55" s="214">
        <v>33352</v>
      </c>
      <c r="M55" s="214">
        <v>16841</v>
      </c>
      <c r="N55" s="214">
        <v>16511</v>
      </c>
      <c r="O55" s="214">
        <v>32802</v>
      </c>
      <c r="P55" s="214">
        <v>16696</v>
      </c>
      <c r="Q55" s="214">
        <v>16106</v>
      </c>
      <c r="R55" s="214">
        <v>10821</v>
      </c>
      <c r="S55" s="214">
        <v>10909</v>
      </c>
      <c r="T55" s="214">
        <v>11039</v>
      </c>
      <c r="U55" s="214">
        <v>33</v>
      </c>
      <c r="V55" s="214" t="s">
        <v>188</v>
      </c>
      <c r="W55" s="214">
        <v>550</v>
      </c>
      <c r="X55" s="214">
        <v>145</v>
      </c>
      <c r="Y55" s="214">
        <v>405</v>
      </c>
      <c r="Z55" s="214">
        <v>140</v>
      </c>
      <c r="AA55" s="214">
        <v>121</v>
      </c>
      <c r="AB55" s="214">
        <v>149</v>
      </c>
      <c r="AC55" s="214">
        <v>140</v>
      </c>
      <c r="AD55" s="214" t="s">
        <v>188</v>
      </c>
      <c r="AE55" s="214" t="s">
        <v>188</v>
      </c>
    </row>
    <row r="56" spans="2:31">
      <c r="B56" s="295"/>
      <c r="C56" s="61">
        <v>5</v>
      </c>
      <c r="D56" s="87" t="s">
        <v>770</v>
      </c>
      <c r="E56" s="380">
        <v>1993</v>
      </c>
      <c r="F56" s="214">
        <v>52</v>
      </c>
      <c r="G56" s="214">
        <v>48</v>
      </c>
      <c r="H56" s="214">
        <v>1</v>
      </c>
      <c r="I56" s="214">
        <v>3</v>
      </c>
      <c r="J56" s="214">
        <v>2142</v>
      </c>
      <c r="K56" s="214">
        <v>558</v>
      </c>
      <c r="L56" s="214">
        <v>32350</v>
      </c>
      <c r="M56" s="214">
        <v>16503</v>
      </c>
      <c r="N56" s="214">
        <v>15847</v>
      </c>
      <c r="O56" s="214">
        <v>31815</v>
      </c>
      <c r="P56" s="214">
        <v>16336</v>
      </c>
      <c r="Q56" s="214">
        <v>15479</v>
      </c>
      <c r="R56" s="214">
        <v>10549</v>
      </c>
      <c r="S56" s="214">
        <v>10563</v>
      </c>
      <c r="T56" s="214">
        <v>10673</v>
      </c>
      <c r="U56" s="214">
        <v>30</v>
      </c>
      <c r="V56" s="214" t="s">
        <v>188</v>
      </c>
      <c r="W56" s="214">
        <v>535</v>
      </c>
      <c r="X56" s="214">
        <v>167</v>
      </c>
      <c r="Y56" s="214">
        <v>368</v>
      </c>
      <c r="Z56" s="214">
        <v>157</v>
      </c>
      <c r="AA56" s="214">
        <v>134</v>
      </c>
      <c r="AB56" s="214">
        <v>110</v>
      </c>
      <c r="AC56" s="214">
        <v>134</v>
      </c>
      <c r="AD56" s="214" t="s">
        <v>188</v>
      </c>
      <c r="AE56" s="214" t="s">
        <v>188</v>
      </c>
    </row>
    <row r="57" spans="2:31">
      <c r="B57" s="295"/>
      <c r="C57" s="61">
        <v>6</v>
      </c>
      <c r="D57" s="87" t="s">
        <v>770</v>
      </c>
      <c r="E57" s="380">
        <v>1994</v>
      </c>
      <c r="F57" s="214">
        <v>52</v>
      </c>
      <c r="G57" s="214">
        <v>48</v>
      </c>
      <c r="H57" s="214">
        <v>1</v>
      </c>
      <c r="I57" s="214">
        <v>3</v>
      </c>
      <c r="J57" s="214">
        <v>2163</v>
      </c>
      <c r="K57" s="214">
        <v>551</v>
      </c>
      <c r="L57" s="214">
        <v>31570</v>
      </c>
      <c r="M57" s="214">
        <v>16288</v>
      </c>
      <c r="N57" s="214">
        <v>15282</v>
      </c>
      <c r="O57" s="214">
        <v>31044</v>
      </c>
      <c r="P57" s="214">
        <v>16105</v>
      </c>
      <c r="Q57" s="214">
        <v>14939</v>
      </c>
      <c r="R57" s="214">
        <v>10337</v>
      </c>
      <c r="S57" s="214">
        <v>10325</v>
      </c>
      <c r="T57" s="214">
        <v>10355</v>
      </c>
      <c r="U57" s="214">
        <v>27</v>
      </c>
      <c r="V57" s="214" t="s">
        <v>188</v>
      </c>
      <c r="W57" s="214">
        <v>526</v>
      </c>
      <c r="X57" s="214">
        <v>183</v>
      </c>
      <c r="Y57" s="214">
        <v>343</v>
      </c>
      <c r="Z57" s="214">
        <v>163</v>
      </c>
      <c r="AA57" s="214">
        <v>136</v>
      </c>
      <c r="AB57" s="214">
        <v>126</v>
      </c>
      <c r="AC57" s="214">
        <v>101</v>
      </c>
      <c r="AD57" s="214" t="s">
        <v>188</v>
      </c>
      <c r="AE57" s="214" t="s">
        <v>188</v>
      </c>
    </row>
    <row r="58" spans="2:31">
      <c r="B58" s="295"/>
      <c r="C58" s="61">
        <v>7</v>
      </c>
      <c r="D58" s="87" t="s">
        <v>770</v>
      </c>
      <c r="E58" s="380">
        <v>1995</v>
      </c>
      <c r="F58" s="214">
        <v>52</v>
      </c>
      <c r="G58" s="214">
        <v>48</v>
      </c>
      <c r="H58" s="214">
        <v>1</v>
      </c>
      <c r="I58" s="214">
        <v>3</v>
      </c>
      <c r="J58" s="214">
        <v>2175</v>
      </c>
      <c r="K58" s="214">
        <v>561</v>
      </c>
      <c r="L58" s="214">
        <v>31056</v>
      </c>
      <c r="M58" s="214">
        <v>15910</v>
      </c>
      <c r="N58" s="214">
        <v>15146</v>
      </c>
      <c r="O58" s="214">
        <v>30465</v>
      </c>
      <c r="P58" s="214">
        <v>15696</v>
      </c>
      <c r="Q58" s="214">
        <v>14769</v>
      </c>
      <c r="R58" s="214">
        <v>10227</v>
      </c>
      <c r="S58" s="214">
        <v>10116</v>
      </c>
      <c r="T58" s="214">
        <v>10085</v>
      </c>
      <c r="U58" s="214">
        <v>37</v>
      </c>
      <c r="V58" s="214" t="s">
        <v>188</v>
      </c>
      <c r="W58" s="214">
        <v>591</v>
      </c>
      <c r="X58" s="214">
        <v>214</v>
      </c>
      <c r="Y58" s="214">
        <v>377</v>
      </c>
      <c r="Z58" s="214">
        <v>211</v>
      </c>
      <c r="AA58" s="214">
        <v>124</v>
      </c>
      <c r="AB58" s="214">
        <v>142</v>
      </c>
      <c r="AC58" s="214">
        <v>114</v>
      </c>
      <c r="AD58" s="214" t="s">
        <v>188</v>
      </c>
      <c r="AE58" s="214" t="s">
        <v>188</v>
      </c>
    </row>
    <row r="59" spans="2:31">
      <c r="B59" s="295"/>
      <c r="C59" s="61">
        <v>8</v>
      </c>
      <c r="D59" s="87" t="s">
        <v>770</v>
      </c>
      <c r="E59" s="380">
        <v>1996</v>
      </c>
      <c r="F59" s="214">
        <v>51</v>
      </c>
      <c r="G59" s="214">
        <v>47</v>
      </c>
      <c r="H59" s="214">
        <v>1</v>
      </c>
      <c r="I59" s="214">
        <v>3</v>
      </c>
      <c r="J59" s="214">
        <v>2159</v>
      </c>
      <c r="K59" s="214">
        <v>557</v>
      </c>
      <c r="L59" s="214">
        <v>30152</v>
      </c>
      <c r="M59" s="214">
        <v>15245</v>
      </c>
      <c r="N59" s="214">
        <v>14907</v>
      </c>
      <c r="O59" s="214">
        <v>29563</v>
      </c>
      <c r="P59" s="214">
        <v>15038</v>
      </c>
      <c r="Q59" s="214">
        <v>14525</v>
      </c>
      <c r="R59" s="214">
        <v>9616</v>
      </c>
      <c r="S59" s="214">
        <v>10037</v>
      </c>
      <c r="T59" s="214">
        <v>9870</v>
      </c>
      <c r="U59" s="214">
        <v>40</v>
      </c>
      <c r="V59" s="214" t="s">
        <v>188</v>
      </c>
      <c r="W59" s="214">
        <v>589</v>
      </c>
      <c r="X59" s="214">
        <v>207</v>
      </c>
      <c r="Y59" s="214">
        <v>382</v>
      </c>
      <c r="Z59" s="214">
        <v>184</v>
      </c>
      <c r="AA59" s="214">
        <v>154</v>
      </c>
      <c r="AB59" s="214">
        <v>120</v>
      </c>
      <c r="AC59" s="214">
        <v>131</v>
      </c>
      <c r="AD59" s="214" t="s">
        <v>188</v>
      </c>
      <c r="AE59" s="214" t="s">
        <v>188</v>
      </c>
    </row>
    <row r="60" spans="2:31">
      <c r="B60" s="295"/>
      <c r="C60" s="61">
        <v>9</v>
      </c>
      <c r="D60" s="87" t="s">
        <v>770</v>
      </c>
      <c r="E60" s="380">
        <v>1997</v>
      </c>
      <c r="F60" s="214">
        <v>51</v>
      </c>
      <c r="G60" s="214">
        <v>47</v>
      </c>
      <c r="H60" s="214">
        <v>1</v>
      </c>
      <c r="I60" s="214">
        <v>3</v>
      </c>
      <c r="J60" s="214">
        <v>2182</v>
      </c>
      <c r="K60" s="214">
        <v>558</v>
      </c>
      <c r="L60" s="214">
        <v>29236</v>
      </c>
      <c r="M60" s="214">
        <v>14666</v>
      </c>
      <c r="N60" s="214">
        <v>14570</v>
      </c>
      <c r="O60" s="214">
        <v>28665</v>
      </c>
      <c r="P60" s="214">
        <v>14456</v>
      </c>
      <c r="Q60" s="214">
        <v>14209</v>
      </c>
      <c r="R60" s="214">
        <v>9546</v>
      </c>
      <c r="S60" s="214">
        <v>9309</v>
      </c>
      <c r="T60" s="214">
        <v>9769</v>
      </c>
      <c r="U60" s="214">
        <v>41</v>
      </c>
      <c r="V60" s="214" t="s">
        <v>188</v>
      </c>
      <c r="W60" s="214">
        <v>571</v>
      </c>
      <c r="X60" s="214">
        <v>210</v>
      </c>
      <c r="Y60" s="214">
        <v>361</v>
      </c>
      <c r="Z60" s="214">
        <v>160</v>
      </c>
      <c r="AA60" s="214">
        <v>151</v>
      </c>
      <c r="AB60" s="214">
        <v>148</v>
      </c>
      <c r="AC60" s="214">
        <v>112</v>
      </c>
      <c r="AD60" s="214" t="s">
        <v>188</v>
      </c>
      <c r="AE60" s="214" t="s">
        <v>188</v>
      </c>
    </row>
    <row r="61" spans="2:31">
      <c r="B61" s="295"/>
      <c r="C61" s="61">
        <v>10</v>
      </c>
      <c r="D61" s="87" t="s">
        <v>770</v>
      </c>
      <c r="E61" s="380">
        <v>1998</v>
      </c>
      <c r="F61" s="214">
        <v>51</v>
      </c>
      <c r="G61" s="214">
        <v>47</v>
      </c>
      <c r="H61" s="214">
        <v>1</v>
      </c>
      <c r="I61" s="214">
        <v>3</v>
      </c>
      <c r="J61" s="214">
        <v>2156</v>
      </c>
      <c r="K61" s="214">
        <v>534</v>
      </c>
      <c r="L61" s="214">
        <v>28096</v>
      </c>
      <c r="M61" s="214">
        <v>14163</v>
      </c>
      <c r="N61" s="214">
        <v>13933</v>
      </c>
      <c r="O61" s="214">
        <v>27527</v>
      </c>
      <c r="P61" s="214">
        <v>13933</v>
      </c>
      <c r="Q61" s="214">
        <v>13594</v>
      </c>
      <c r="R61" s="214">
        <v>9283</v>
      </c>
      <c r="S61" s="214">
        <v>9195</v>
      </c>
      <c r="T61" s="214">
        <v>9014</v>
      </c>
      <c r="U61" s="214">
        <v>35</v>
      </c>
      <c r="V61" s="214" t="s">
        <v>188</v>
      </c>
      <c r="W61" s="214">
        <v>569</v>
      </c>
      <c r="X61" s="214">
        <v>230</v>
      </c>
      <c r="Y61" s="214">
        <v>339</v>
      </c>
      <c r="Z61" s="214">
        <v>175</v>
      </c>
      <c r="AA61" s="214">
        <v>111</v>
      </c>
      <c r="AB61" s="214">
        <v>149</v>
      </c>
      <c r="AC61" s="214">
        <v>134</v>
      </c>
      <c r="AD61" s="214" t="s">
        <v>188</v>
      </c>
      <c r="AE61" s="214" t="s">
        <v>188</v>
      </c>
    </row>
    <row r="62" spans="2:31">
      <c r="B62" s="295"/>
      <c r="C62" s="61">
        <v>11</v>
      </c>
      <c r="D62" s="87" t="s">
        <v>770</v>
      </c>
      <c r="E62" s="380">
        <v>1999</v>
      </c>
      <c r="F62" s="214">
        <v>51</v>
      </c>
      <c r="G62" s="214">
        <v>47</v>
      </c>
      <c r="H62" s="214">
        <v>1</v>
      </c>
      <c r="I62" s="214">
        <v>3</v>
      </c>
      <c r="J62" s="214">
        <v>2149</v>
      </c>
      <c r="K62" s="214">
        <v>530</v>
      </c>
      <c r="L62" s="214">
        <v>27638</v>
      </c>
      <c r="M62" s="214">
        <v>13913</v>
      </c>
      <c r="N62" s="214">
        <v>13725</v>
      </c>
      <c r="O62" s="214">
        <v>27145</v>
      </c>
      <c r="P62" s="214">
        <v>13694</v>
      </c>
      <c r="Q62" s="214">
        <v>13451</v>
      </c>
      <c r="R62" s="214">
        <v>9282</v>
      </c>
      <c r="S62" s="214">
        <v>8962</v>
      </c>
      <c r="T62" s="214">
        <v>8875</v>
      </c>
      <c r="U62" s="214">
        <v>26</v>
      </c>
      <c r="V62" s="214" t="s">
        <v>188</v>
      </c>
      <c r="W62" s="214">
        <v>493</v>
      </c>
      <c r="X62" s="214">
        <v>219</v>
      </c>
      <c r="Y62" s="214">
        <v>274</v>
      </c>
      <c r="Z62" s="214">
        <v>152</v>
      </c>
      <c r="AA62" s="214">
        <v>118</v>
      </c>
      <c r="AB62" s="214">
        <v>99</v>
      </c>
      <c r="AC62" s="214">
        <v>124</v>
      </c>
      <c r="AD62" s="214" t="s">
        <v>188</v>
      </c>
      <c r="AE62" s="214" t="s">
        <v>188</v>
      </c>
    </row>
    <row r="63" spans="2:31">
      <c r="B63" s="295"/>
      <c r="C63" s="61">
        <v>12</v>
      </c>
      <c r="D63" s="87" t="s">
        <v>770</v>
      </c>
      <c r="E63" s="380">
        <v>2000</v>
      </c>
      <c r="F63" s="214">
        <v>51</v>
      </c>
      <c r="G63" s="214">
        <v>47</v>
      </c>
      <c r="H63" s="214">
        <v>1</v>
      </c>
      <c r="I63" s="214">
        <v>3</v>
      </c>
      <c r="J63" s="214">
        <v>2127</v>
      </c>
      <c r="K63" s="214">
        <v>528</v>
      </c>
      <c r="L63" s="214">
        <v>26968</v>
      </c>
      <c r="M63" s="214">
        <v>13578</v>
      </c>
      <c r="N63" s="214">
        <v>13390</v>
      </c>
      <c r="O63" s="214">
        <v>26539</v>
      </c>
      <c r="P63" s="214">
        <v>13361</v>
      </c>
      <c r="Q63" s="214">
        <v>13178</v>
      </c>
      <c r="R63" s="214">
        <v>8896</v>
      </c>
      <c r="S63" s="214">
        <v>8943</v>
      </c>
      <c r="T63" s="214">
        <v>8673</v>
      </c>
      <c r="U63" s="214">
        <v>27</v>
      </c>
      <c r="V63" s="214" t="s">
        <v>188</v>
      </c>
      <c r="W63" s="214">
        <v>429</v>
      </c>
      <c r="X63" s="214">
        <v>217</v>
      </c>
      <c r="Y63" s="214">
        <v>212</v>
      </c>
      <c r="Z63" s="214">
        <v>131</v>
      </c>
      <c r="AA63" s="214">
        <v>112</v>
      </c>
      <c r="AB63" s="214">
        <v>101</v>
      </c>
      <c r="AC63" s="214">
        <v>85</v>
      </c>
      <c r="AD63" s="214" t="s">
        <v>188</v>
      </c>
      <c r="AE63" s="214" t="s">
        <v>188</v>
      </c>
    </row>
    <row r="64" spans="2:31">
      <c r="B64" s="295"/>
      <c r="C64" s="61">
        <v>13</v>
      </c>
      <c r="D64" s="87" t="s">
        <v>770</v>
      </c>
      <c r="E64" s="380">
        <v>2001</v>
      </c>
      <c r="F64" s="214">
        <v>51</v>
      </c>
      <c r="G64" s="214">
        <v>47</v>
      </c>
      <c r="H64" s="214">
        <v>1</v>
      </c>
      <c r="I64" s="214">
        <v>3</v>
      </c>
      <c r="J64" s="214">
        <v>2109</v>
      </c>
      <c r="K64" s="214">
        <v>518</v>
      </c>
      <c r="L64" s="214">
        <v>26411</v>
      </c>
      <c r="M64" s="214">
        <v>13188</v>
      </c>
      <c r="N64" s="214">
        <v>13223</v>
      </c>
      <c r="O64" s="214">
        <v>25959</v>
      </c>
      <c r="P64" s="214">
        <v>12949</v>
      </c>
      <c r="Q64" s="214">
        <v>13010</v>
      </c>
      <c r="R64" s="214">
        <v>8737</v>
      </c>
      <c r="S64" s="214">
        <v>8529</v>
      </c>
      <c r="T64" s="214">
        <v>8667</v>
      </c>
      <c r="U64" s="214">
        <v>26</v>
      </c>
      <c r="V64" s="214" t="s">
        <v>188</v>
      </c>
      <c r="W64" s="214">
        <v>452</v>
      </c>
      <c r="X64" s="214">
        <v>239</v>
      </c>
      <c r="Y64" s="214">
        <v>213</v>
      </c>
      <c r="Z64" s="214">
        <v>182</v>
      </c>
      <c r="AA64" s="214">
        <v>90</v>
      </c>
      <c r="AB64" s="214">
        <v>97</v>
      </c>
      <c r="AC64" s="214">
        <v>83</v>
      </c>
      <c r="AD64" s="214" t="s">
        <v>188</v>
      </c>
      <c r="AE64" s="214" t="s">
        <v>188</v>
      </c>
    </row>
    <row r="65" spans="2:31">
      <c r="B65" s="295"/>
      <c r="C65" s="61">
        <v>14</v>
      </c>
      <c r="D65" s="87" t="s">
        <v>770</v>
      </c>
      <c r="E65" s="380">
        <v>2002</v>
      </c>
      <c r="F65" s="214">
        <v>51</v>
      </c>
      <c r="G65" s="214">
        <v>47</v>
      </c>
      <c r="H65" s="214">
        <v>1</v>
      </c>
      <c r="I65" s="214">
        <v>3</v>
      </c>
      <c r="J65" s="214">
        <v>2076</v>
      </c>
      <c r="K65" s="214">
        <v>516</v>
      </c>
      <c r="L65" s="214">
        <v>25554</v>
      </c>
      <c r="M65" s="214">
        <v>12890</v>
      </c>
      <c r="N65" s="214">
        <v>12664</v>
      </c>
      <c r="O65" s="214">
        <v>25098</v>
      </c>
      <c r="P65" s="214">
        <v>12640</v>
      </c>
      <c r="Q65" s="214">
        <v>12458</v>
      </c>
      <c r="R65" s="214">
        <v>8456</v>
      </c>
      <c r="S65" s="214">
        <v>8354</v>
      </c>
      <c r="T65" s="214">
        <v>8265</v>
      </c>
      <c r="U65" s="214">
        <v>23</v>
      </c>
      <c r="V65" s="214" t="s">
        <v>188</v>
      </c>
      <c r="W65" s="214">
        <v>456</v>
      </c>
      <c r="X65" s="214">
        <v>250</v>
      </c>
      <c r="Y65" s="214">
        <v>206</v>
      </c>
      <c r="Z65" s="214">
        <v>176</v>
      </c>
      <c r="AA65" s="214">
        <v>121</v>
      </c>
      <c r="AB65" s="214">
        <v>84</v>
      </c>
      <c r="AC65" s="214">
        <v>75</v>
      </c>
      <c r="AD65" s="214" t="s">
        <v>188</v>
      </c>
      <c r="AE65" s="214" t="s">
        <v>188</v>
      </c>
    </row>
    <row r="66" spans="2:31">
      <c r="B66" s="295"/>
      <c r="C66" s="61">
        <v>15</v>
      </c>
      <c r="D66" s="87" t="s">
        <v>770</v>
      </c>
      <c r="E66" s="380">
        <v>2003</v>
      </c>
      <c r="F66" s="214">
        <v>51</v>
      </c>
      <c r="G66" s="214">
        <v>47</v>
      </c>
      <c r="H66" s="214">
        <v>1</v>
      </c>
      <c r="I66" s="214">
        <v>3</v>
      </c>
      <c r="J66" s="214">
        <v>2076</v>
      </c>
      <c r="K66" s="214">
        <v>513</v>
      </c>
      <c r="L66" s="214">
        <v>24945</v>
      </c>
      <c r="M66" s="214">
        <v>12667</v>
      </c>
      <c r="N66" s="214">
        <v>12278</v>
      </c>
      <c r="O66" s="214">
        <v>24459</v>
      </c>
      <c r="P66" s="214">
        <v>12378</v>
      </c>
      <c r="Q66" s="214">
        <v>12081</v>
      </c>
      <c r="R66" s="214">
        <v>8198</v>
      </c>
      <c r="S66" s="214">
        <v>8145</v>
      </c>
      <c r="T66" s="214">
        <v>8116</v>
      </c>
      <c r="U66" s="214">
        <v>24</v>
      </c>
      <c r="V66" s="214" t="s">
        <v>188</v>
      </c>
      <c r="W66" s="214">
        <v>462</v>
      </c>
      <c r="X66" s="214">
        <v>266</v>
      </c>
      <c r="Y66" s="214">
        <v>196</v>
      </c>
      <c r="Z66" s="214">
        <v>158</v>
      </c>
      <c r="AA66" s="214">
        <v>119</v>
      </c>
      <c r="AB66" s="214">
        <v>121</v>
      </c>
      <c r="AC66" s="214">
        <v>64</v>
      </c>
      <c r="AD66" s="214" t="s">
        <v>188</v>
      </c>
      <c r="AE66" s="214" t="s">
        <v>188</v>
      </c>
    </row>
    <row r="67" spans="2:31">
      <c r="B67" s="295"/>
      <c r="C67" s="61">
        <v>16</v>
      </c>
      <c r="D67" s="87" t="s">
        <v>770</v>
      </c>
      <c r="E67" s="380">
        <v>2004</v>
      </c>
      <c r="F67" s="214">
        <v>51</v>
      </c>
      <c r="G67" s="214">
        <v>47</v>
      </c>
      <c r="H67" s="214">
        <v>1</v>
      </c>
      <c r="I67" s="214">
        <v>3</v>
      </c>
      <c r="J67" s="214">
        <v>2033</v>
      </c>
      <c r="K67" s="214">
        <v>495</v>
      </c>
      <c r="L67" s="214">
        <v>24216</v>
      </c>
      <c r="M67" s="214">
        <v>12358</v>
      </c>
      <c r="N67" s="214">
        <v>11858</v>
      </c>
      <c r="O67" s="214">
        <v>23710</v>
      </c>
      <c r="P67" s="214">
        <v>12057</v>
      </c>
      <c r="Q67" s="214">
        <v>11653</v>
      </c>
      <c r="R67" s="214">
        <v>7844</v>
      </c>
      <c r="S67" s="214">
        <v>7917</v>
      </c>
      <c r="T67" s="214">
        <v>7922</v>
      </c>
      <c r="U67" s="214">
        <v>27</v>
      </c>
      <c r="V67" s="214" t="s">
        <v>188</v>
      </c>
      <c r="W67" s="214">
        <v>506</v>
      </c>
      <c r="X67" s="214">
        <v>301</v>
      </c>
      <c r="Y67" s="214">
        <v>205</v>
      </c>
      <c r="Z67" s="214">
        <v>171</v>
      </c>
      <c r="AA67" s="214">
        <v>122</v>
      </c>
      <c r="AB67" s="214">
        <v>113</v>
      </c>
      <c r="AC67" s="214">
        <v>100</v>
      </c>
      <c r="AD67" s="214" t="s">
        <v>188</v>
      </c>
      <c r="AE67" s="214" t="s">
        <v>188</v>
      </c>
    </row>
    <row r="68" spans="2:31">
      <c r="B68" s="295"/>
      <c r="C68" s="61">
        <v>17</v>
      </c>
      <c r="D68" s="87" t="s">
        <v>770</v>
      </c>
      <c r="E68" s="380">
        <v>2005</v>
      </c>
      <c r="F68" s="214">
        <v>51</v>
      </c>
      <c r="G68" s="214">
        <v>47</v>
      </c>
      <c r="H68" s="214">
        <v>1</v>
      </c>
      <c r="I68" s="214">
        <v>3</v>
      </c>
      <c r="J68" s="214">
        <v>2000</v>
      </c>
      <c r="K68" s="214">
        <v>483</v>
      </c>
      <c r="L68" s="214">
        <v>23276</v>
      </c>
      <c r="M68" s="214">
        <v>11905</v>
      </c>
      <c r="N68" s="214">
        <v>11371</v>
      </c>
      <c r="O68" s="214">
        <v>22798</v>
      </c>
      <c r="P68" s="214">
        <v>11632</v>
      </c>
      <c r="Q68" s="214">
        <v>11166</v>
      </c>
      <c r="R68" s="214">
        <v>7498</v>
      </c>
      <c r="S68" s="214">
        <v>7578</v>
      </c>
      <c r="T68" s="214">
        <v>7694</v>
      </c>
      <c r="U68" s="214">
        <v>28</v>
      </c>
      <c r="V68" s="214" t="s">
        <v>188</v>
      </c>
      <c r="W68" s="214">
        <v>478</v>
      </c>
      <c r="X68" s="214">
        <v>273</v>
      </c>
      <c r="Y68" s="214">
        <v>205</v>
      </c>
      <c r="Z68" s="214">
        <v>166</v>
      </c>
      <c r="AA68" s="214">
        <v>102</v>
      </c>
      <c r="AB68" s="214">
        <v>119</v>
      </c>
      <c r="AC68" s="214">
        <v>91</v>
      </c>
      <c r="AD68" s="214" t="s">
        <v>188</v>
      </c>
      <c r="AE68" s="214" t="s">
        <v>188</v>
      </c>
    </row>
    <row r="69" spans="2:31">
      <c r="B69" s="295"/>
      <c r="C69" s="61">
        <v>18</v>
      </c>
      <c r="D69" s="87" t="s">
        <v>770</v>
      </c>
      <c r="E69" s="380">
        <v>2006</v>
      </c>
      <c r="F69" s="214">
        <v>52</v>
      </c>
      <c r="G69" s="214">
        <v>48</v>
      </c>
      <c r="H69" s="214">
        <v>1</v>
      </c>
      <c r="I69" s="214">
        <v>3</v>
      </c>
      <c r="J69" s="214">
        <v>1956</v>
      </c>
      <c r="K69" s="214">
        <v>461</v>
      </c>
      <c r="L69" s="214">
        <v>22343</v>
      </c>
      <c r="M69" s="214">
        <v>11410</v>
      </c>
      <c r="N69" s="214">
        <v>10933</v>
      </c>
      <c r="O69" s="214">
        <v>21911</v>
      </c>
      <c r="P69" s="214">
        <v>11171</v>
      </c>
      <c r="Q69" s="214">
        <v>10740</v>
      </c>
      <c r="R69" s="214">
        <v>7308</v>
      </c>
      <c r="S69" s="214">
        <v>7238</v>
      </c>
      <c r="T69" s="214">
        <v>7340</v>
      </c>
      <c r="U69" s="214">
        <v>25</v>
      </c>
      <c r="V69" s="214" t="s">
        <v>188</v>
      </c>
      <c r="W69" s="214">
        <v>432</v>
      </c>
      <c r="X69" s="214">
        <v>239</v>
      </c>
      <c r="Y69" s="214">
        <v>193</v>
      </c>
      <c r="Z69" s="214">
        <v>140</v>
      </c>
      <c r="AA69" s="214">
        <v>105</v>
      </c>
      <c r="AB69" s="214">
        <v>92</v>
      </c>
      <c r="AC69" s="214">
        <v>95</v>
      </c>
      <c r="AD69" s="214" t="s">
        <v>188</v>
      </c>
      <c r="AE69" s="214" t="s">
        <v>188</v>
      </c>
    </row>
    <row r="70" spans="2:31">
      <c r="B70" s="295"/>
      <c r="C70" s="61">
        <v>19</v>
      </c>
      <c r="D70" s="87" t="s">
        <v>770</v>
      </c>
      <c r="E70" s="380">
        <v>2007</v>
      </c>
      <c r="F70" s="214">
        <v>53</v>
      </c>
      <c r="G70" s="214">
        <v>49</v>
      </c>
      <c r="H70" s="214">
        <v>1</v>
      </c>
      <c r="I70" s="214">
        <v>3</v>
      </c>
      <c r="J70" s="214">
        <v>1925</v>
      </c>
      <c r="K70" s="214">
        <v>471</v>
      </c>
      <c r="L70" s="214">
        <v>21724</v>
      </c>
      <c r="M70" s="214">
        <v>11089</v>
      </c>
      <c r="N70" s="214">
        <v>10635</v>
      </c>
      <c r="O70" s="214">
        <v>21308</v>
      </c>
      <c r="P70" s="214">
        <v>10859</v>
      </c>
      <c r="Q70" s="214">
        <v>10449</v>
      </c>
      <c r="R70" s="214">
        <v>7205</v>
      </c>
      <c r="S70" s="214">
        <v>7065</v>
      </c>
      <c r="T70" s="214">
        <v>7012</v>
      </c>
      <c r="U70" s="214">
        <v>26</v>
      </c>
      <c r="V70" s="214" t="s">
        <v>188</v>
      </c>
      <c r="W70" s="214">
        <v>416</v>
      </c>
      <c r="X70" s="214">
        <v>230</v>
      </c>
      <c r="Y70" s="214">
        <v>186</v>
      </c>
      <c r="Z70" s="214">
        <v>152</v>
      </c>
      <c r="AA70" s="214">
        <v>94</v>
      </c>
      <c r="AB70" s="214">
        <v>93</v>
      </c>
      <c r="AC70" s="214">
        <v>77</v>
      </c>
      <c r="AD70" s="214" t="s">
        <v>188</v>
      </c>
      <c r="AE70" s="214" t="s">
        <v>188</v>
      </c>
    </row>
    <row r="71" spans="2:31">
      <c r="B71" s="378"/>
      <c r="C71" s="61">
        <v>20</v>
      </c>
      <c r="D71" s="87" t="s">
        <v>770</v>
      </c>
      <c r="E71" s="380">
        <v>2008</v>
      </c>
      <c r="F71" s="214">
        <v>51</v>
      </c>
      <c r="G71" s="214">
        <v>47</v>
      </c>
      <c r="H71" s="214">
        <v>1</v>
      </c>
      <c r="I71" s="214">
        <v>3</v>
      </c>
      <c r="J71" s="214">
        <v>1866</v>
      </c>
      <c r="K71" s="214">
        <v>460</v>
      </c>
      <c r="L71" s="214">
        <v>20922</v>
      </c>
      <c r="M71" s="214">
        <v>10662</v>
      </c>
      <c r="N71" s="214">
        <v>10260</v>
      </c>
      <c r="O71" s="214">
        <v>20509</v>
      </c>
      <c r="P71" s="214">
        <v>10449</v>
      </c>
      <c r="Q71" s="214">
        <v>10060</v>
      </c>
      <c r="R71" s="214">
        <v>6714</v>
      </c>
      <c r="S71" s="214">
        <v>6915</v>
      </c>
      <c r="T71" s="214">
        <v>6851</v>
      </c>
      <c r="U71" s="214">
        <v>29</v>
      </c>
      <c r="V71" s="214" t="s">
        <v>188</v>
      </c>
      <c r="W71" s="214">
        <v>413</v>
      </c>
      <c r="X71" s="214">
        <v>213</v>
      </c>
      <c r="Y71" s="214">
        <v>200</v>
      </c>
      <c r="Z71" s="214">
        <v>152</v>
      </c>
      <c r="AA71" s="214">
        <v>106</v>
      </c>
      <c r="AB71" s="214">
        <v>78</v>
      </c>
      <c r="AC71" s="214">
        <v>77</v>
      </c>
      <c r="AD71" s="214" t="s">
        <v>188</v>
      </c>
      <c r="AE71" s="214" t="s">
        <v>188</v>
      </c>
    </row>
    <row r="72" spans="2:31">
      <c r="B72" s="378"/>
      <c r="C72" s="61">
        <v>21</v>
      </c>
      <c r="D72" s="87" t="s">
        <v>770</v>
      </c>
      <c r="E72" s="380">
        <v>2009</v>
      </c>
      <c r="F72" s="214">
        <v>49</v>
      </c>
      <c r="G72" s="214">
        <v>45</v>
      </c>
      <c r="H72" s="214">
        <v>1</v>
      </c>
      <c r="I72" s="214">
        <v>3</v>
      </c>
      <c r="J72" s="214">
        <v>1839</v>
      </c>
      <c r="K72" s="214">
        <v>442</v>
      </c>
      <c r="L72" s="214">
        <v>20523</v>
      </c>
      <c r="M72" s="214">
        <v>10399</v>
      </c>
      <c r="N72" s="214">
        <v>10124</v>
      </c>
      <c r="O72" s="214">
        <v>20145</v>
      </c>
      <c r="P72" s="214">
        <v>10201</v>
      </c>
      <c r="Q72" s="214">
        <v>9944</v>
      </c>
      <c r="R72" s="214">
        <v>6920</v>
      </c>
      <c r="S72" s="214">
        <v>6472</v>
      </c>
      <c r="T72" s="214">
        <v>6719</v>
      </c>
      <c r="U72" s="214">
        <v>34</v>
      </c>
      <c r="V72" s="214" t="s">
        <v>188</v>
      </c>
      <c r="W72" s="214">
        <v>378</v>
      </c>
      <c r="X72" s="214">
        <v>198</v>
      </c>
      <c r="Y72" s="214">
        <v>180</v>
      </c>
      <c r="Z72" s="214">
        <v>124</v>
      </c>
      <c r="AA72" s="214">
        <v>108</v>
      </c>
      <c r="AB72" s="214">
        <v>93</v>
      </c>
      <c r="AC72" s="214">
        <v>53</v>
      </c>
      <c r="AD72" s="214" t="s">
        <v>188</v>
      </c>
      <c r="AE72" s="214" t="s">
        <v>188</v>
      </c>
    </row>
    <row r="73" spans="2:31">
      <c r="B73" s="378"/>
      <c r="C73" s="61">
        <v>22</v>
      </c>
      <c r="D73" s="87" t="s">
        <v>1026</v>
      </c>
      <c r="E73" s="380">
        <v>2010</v>
      </c>
      <c r="F73" s="214">
        <v>50</v>
      </c>
      <c r="G73" s="214">
        <v>45</v>
      </c>
      <c r="H73" s="214">
        <v>2</v>
      </c>
      <c r="I73" s="214">
        <v>3</v>
      </c>
      <c r="J73" s="214">
        <v>1831</v>
      </c>
      <c r="K73" s="214">
        <v>480</v>
      </c>
      <c r="L73" s="214">
        <v>20216</v>
      </c>
      <c r="M73" s="214">
        <v>10203</v>
      </c>
      <c r="N73" s="214">
        <v>10013</v>
      </c>
      <c r="O73" s="214">
        <v>19804</v>
      </c>
      <c r="P73" s="214">
        <v>9991</v>
      </c>
      <c r="Q73" s="214">
        <v>9813</v>
      </c>
      <c r="R73" s="214">
        <v>6722</v>
      </c>
      <c r="S73" s="214">
        <v>6708</v>
      </c>
      <c r="T73" s="214">
        <v>6337</v>
      </c>
      <c r="U73" s="214">
        <v>37</v>
      </c>
      <c r="V73" s="214" t="s">
        <v>412</v>
      </c>
      <c r="W73" s="214">
        <v>412</v>
      </c>
      <c r="X73" s="214">
        <v>212</v>
      </c>
      <c r="Y73" s="214">
        <v>200</v>
      </c>
      <c r="Z73" s="214">
        <v>160</v>
      </c>
      <c r="AA73" s="214">
        <v>95</v>
      </c>
      <c r="AB73" s="214">
        <v>89</v>
      </c>
      <c r="AC73" s="214">
        <v>68</v>
      </c>
      <c r="AD73" s="214" t="s">
        <v>412</v>
      </c>
      <c r="AE73" s="214" t="s">
        <v>412</v>
      </c>
    </row>
    <row r="74" spans="2:31">
      <c r="B74" s="378"/>
      <c r="C74" s="61">
        <v>23</v>
      </c>
      <c r="D74" s="87" t="s">
        <v>1026</v>
      </c>
      <c r="E74" s="380">
        <v>2011</v>
      </c>
      <c r="F74" s="214">
        <v>50</v>
      </c>
      <c r="G74" s="214">
        <v>45</v>
      </c>
      <c r="H74" s="214">
        <v>2</v>
      </c>
      <c r="I74" s="214">
        <v>3</v>
      </c>
      <c r="J74" s="214">
        <v>1821</v>
      </c>
      <c r="K74" s="214">
        <v>480</v>
      </c>
      <c r="L74" s="214">
        <v>20045</v>
      </c>
      <c r="M74" s="214">
        <v>10135</v>
      </c>
      <c r="N74" s="214">
        <v>9910</v>
      </c>
      <c r="O74" s="214">
        <v>19626</v>
      </c>
      <c r="P74" s="214">
        <v>9923</v>
      </c>
      <c r="Q74" s="214">
        <v>9703</v>
      </c>
      <c r="R74" s="214">
        <v>6553</v>
      </c>
      <c r="S74" s="214">
        <v>6522</v>
      </c>
      <c r="T74" s="214">
        <v>6520</v>
      </c>
      <c r="U74" s="214">
        <v>31</v>
      </c>
      <c r="V74" s="214" t="s">
        <v>188</v>
      </c>
      <c r="W74" s="214">
        <v>419</v>
      </c>
      <c r="X74" s="214">
        <v>212</v>
      </c>
      <c r="Y74" s="214">
        <v>207</v>
      </c>
      <c r="Z74" s="214">
        <v>168</v>
      </c>
      <c r="AA74" s="214">
        <v>100</v>
      </c>
      <c r="AB74" s="214">
        <v>82</v>
      </c>
      <c r="AC74" s="214">
        <v>69</v>
      </c>
      <c r="AD74" s="214" t="s">
        <v>188</v>
      </c>
      <c r="AE74" s="214" t="s">
        <v>188</v>
      </c>
    </row>
    <row r="75" spans="2:31">
      <c r="B75" s="378"/>
      <c r="C75" s="61">
        <v>24</v>
      </c>
      <c r="D75" s="87" t="s">
        <v>1026</v>
      </c>
      <c r="E75" s="380">
        <v>2012</v>
      </c>
      <c r="F75" s="214">
        <v>50</v>
      </c>
      <c r="G75" s="214">
        <v>45</v>
      </c>
      <c r="H75" s="214">
        <v>2</v>
      </c>
      <c r="I75" s="214">
        <v>3</v>
      </c>
      <c r="J75" s="214">
        <v>1815</v>
      </c>
      <c r="K75" s="214">
        <v>468</v>
      </c>
      <c r="L75" s="214">
        <v>19580</v>
      </c>
      <c r="M75" s="214">
        <v>10060</v>
      </c>
      <c r="N75" s="214">
        <v>9520</v>
      </c>
      <c r="O75" s="214">
        <v>19185</v>
      </c>
      <c r="P75" s="214">
        <v>9852</v>
      </c>
      <c r="Q75" s="214">
        <v>9333</v>
      </c>
      <c r="R75" s="214">
        <v>6474</v>
      </c>
      <c r="S75" s="214">
        <v>6328</v>
      </c>
      <c r="T75" s="214">
        <v>6348</v>
      </c>
      <c r="U75" s="214">
        <v>35</v>
      </c>
      <c r="V75" s="214" t="s">
        <v>188</v>
      </c>
      <c r="W75" s="214">
        <v>395</v>
      </c>
      <c r="X75" s="214">
        <v>208</v>
      </c>
      <c r="Y75" s="214">
        <v>187</v>
      </c>
      <c r="Z75" s="214">
        <v>153</v>
      </c>
      <c r="AA75" s="214">
        <v>92</v>
      </c>
      <c r="AB75" s="214">
        <v>84</v>
      </c>
      <c r="AC75" s="214">
        <v>66</v>
      </c>
      <c r="AD75" s="214" t="s">
        <v>188</v>
      </c>
      <c r="AE75" s="214" t="s">
        <v>188</v>
      </c>
    </row>
    <row r="76" spans="2:31">
      <c r="B76" s="378"/>
      <c r="C76" s="61">
        <v>25</v>
      </c>
      <c r="D76" s="87" t="s">
        <v>1026</v>
      </c>
      <c r="E76" s="380">
        <v>2013</v>
      </c>
      <c r="F76" s="214">
        <v>48</v>
      </c>
      <c r="G76" s="214">
        <v>45</v>
      </c>
      <c r="H76" s="214">
        <v>1</v>
      </c>
      <c r="I76" s="214">
        <v>2</v>
      </c>
      <c r="J76" s="214">
        <v>1803</v>
      </c>
      <c r="K76" s="214">
        <v>471</v>
      </c>
      <c r="L76" s="214">
        <v>19093</v>
      </c>
      <c r="M76" s="214">
        <v>9826</v>
      </c>
      <c r="N76" s="214">
        <v>9267</v>
      </c>
      <c r="O76" s="214">
        <v>18731</v>
      </c>
      <c r="P76" s="214">
        <v>9622</v>
      </c>
      <c r="Q76" s="214">
        <v>9109</v>
      </c>
      <c r="R76" s="214">
        <v>6243</v>
      </c>
      <c r="S76" s="214">
        <v>6272</v>
      </c>
      <c r="T76" s="214">
        <v>6181</v>
      </c>
      <c r="U76" s="214">
        <v>35</v>
      </c>
      <c r="V76" s="214" t="s">
        <v>188</v>
      </c>
      <c r="W76" s="214">
        <v>362</v>
      </c>
      <c r="X76" s="214">
        <v>204</v>
      </c>
      <c r="Y76" s="214">
        <v>158</v>
      </c>
      <c r="Z76" s="214">
        <v>145</v>
      </c>
      <c r="AA76" s="214">
        <v>97</v>
      </c>
      <c r="AB76" s="214">
        <v>74</v>
      </c>
      <c r="AC76" s="214">
        <v>46</v>
      </c>
      <c r="AD76" s="214" t="s">
        <v>188</v>
      </c>
      <c r="AE76" s="214" t="s">
        <v>188</v>
      </c>
    </row>
    <row r="77" spans="2:31">
      <c r="B77" s="378"/>
      <c r="C77" s="61">
        <v>26</v>
      </c>
      <c r="D77" s="87" t="s">
        <v>1026</v>
      </c>
      <c r="E77" s="380">
        <v>2014</v>
      </c>
      <c r="F77" s="214">
        <v>48</v>
      </c>
      <c r="G77" s="214">
        <v>45</v>
      </c>
      <c r="H77" s="214">
        <v>1</v>
      </c>
      <c r="I77" s="214">
        <v>2</v>
      </c>
      <c r="J77" s="214">
        <v>1779</v>
      </c>
      <c r="K77" s="214">
        <v>472</v>
      </c>
      <c r="L77" s="214">
        <v>18889</v>
      </c>
      <c r="M77" s="214">
        <v>9661</v>
      </c>
      <c r="N77" s="214">
        <v>9228</v>
      </c>
      <c r="O77" s="214">
        <v>18543</v>
      </c>
      <c r="P77" s="214">
        <v>9473</v>
      </c>
      <c r="Q77" s="214">
        <v>9070</v>
      </c>
      <c r="R77" s="214">
        <v>6324</v>
      </c>
      <c r="S77" s="214">
        <v>6040</v>
      </c>
      <c r="T77" s="214">
        <v>6142</v>
      </c>
      <c r="U77" s="214">
        <v>37</v>
      </c>
      <c r="V77" s="214" t="s">
        <v>188</v>
      </c>
      <c r="W77" s="214">
        <v>346</v>
      </c>
      <c r="X77" s="214">
        <v>188</v>
      </c>
      <c r="Y77" s="214">
        <v>158</v>
      </c>
      <c r="Z77" s="214">
        <v>122</v>
      </c>
      <c r="AA77" s="214">
        <v>93</v>
      </c>
      <c r="AB77" s="214">
        <v>84</v>
      </c>
      <c r="AC77" s="214">
        <v>47</v>
      </c>
      <c r="AD77" s="214" t="s">
        <v>188</v>
      </c>
      <c r="AE77" s="214" t="s">
        <v>188</v>
      </c>
    </row>
    <row r="78" spans="2:31">
      <c r="B78" s="378"/>
      <c r="C78" s="61">
        <v>27</v>
      </c>
      <c r="D78" s="87" t="s">
        <v>1026</v>
      </c>
      <c r="E78" s="380">
        <v>2015</v>
      </c>
      <c r="F78" s="214">
        <v>47</v>
      </c>
      <c r="G78" s="214">
        <v>44</v>
      </c>
      <c r="H78" s="214">
        <v>1</v>
      </c>
      <c r="I78" s="214">
        <v>2</v>
      </c>
      <c r="J78" s="214">
        <v>1780</v>
      </c>
      <c r="K78" s="214">
        <v>487</v>
      </c>
      <c r="L78" s="214">
        <v>18714</v>
      </c>
      <c r="M78" s="214">
        <v>9526</v>
      </c>
      <c r="N78" s="214">
        <v>9188</v>
      </c>
      <c r="O78" s="214">
        <v>18414</v>
      </c>
      <c r="P78" s="214">
        <v>9359</v>
      </c>
      <c r="Q78" s="214">
        <v>9055</v>
      </c>
      <c r="R78" s="214">
        <v>6324</v>
      </c>
      <c r="S78" s="214">
        <v>6151</v>
      </c>
      <c r="T78" s="214">
        <v>5900</v>
      </c>
      <c r="U78" s="214">
        <v>39</v>
      </c>
      <c r="V78" s="214" t="s">
        <v>188</v>
      </c>
      <c r="W78" s="214">
        <v>300</v>
      </c>
      <c r="X78" s="214">
        <v>167</v>
      </c>
      <c r="Y78" s="214">
        <v>133</v>
      </c>
      <c r="Z78" s="214">
        <v>97</v>
      </c>
      <c r="AA78" s="214">
        <v>87</v>
      </c>
      <c r="AB78" s="214">
        <v>81</v>
      </c>
      <c r="AC78" s="214">
        <v>35</v>
      </c>
      <c r="AD78" s="214" t="s">
        <v>188</v>
      </c>
      <c r="AE78" s="214" t="s">
        <v>188</v>
      </c>
    </row>
    <row r="79" spans="2:31">
      <c r="B79" s="378"/>
      <c r="C79" s="61">
        <v>28</v>
      </c>
      <c r="D79" s="87" t="s">
        <v>1026</v>
      </c>
      <c r="E79" s="380">
        <v>2016</v>
      </c>
      <c r="F79" s="214">
        <v>47</v>
      </c>
      <c r="G79" s="214">
        <v>44</v>
      </c>
      <c r="H79" s="214">
        <v>1</v>
      </c>
      <c r="I79" s="214">
        <v>2</v>
      </c>
      <c r="J79" s="214">
        <v>1755</v>
      </c>
      <c r="K79" s="214">
        <v>494</v>
      </c>
      <c r="L79" s="214">
        <v>18886</v>
      </c>
      <c r="M79" s="214">
        <v>9773</v>
      </c>
      <c r="N79" s="214">
        <v>9113</v>
      </c>
      <c r="O79" s="214">
        <v>18597</v>
      </c>
      <c r="P79" s="214">
        <v>9611</v>
      </c>
      <c r="Q79" s="214">
        <v>8986</v>
      </c>
      <c r="R79" s="214">
        <v>6351</v>
      </c>
      <c r="S79" s="214">
        <v>6169</v>
      </c>
      <c r="T79" s="214">
        <v>6036</v>
      </c>
      <c r="U79" s="214">
        <v>41</v>
      </c>
      <c r="V79" s="214" t="s">
        <v>188</v>
      </c>
      <c r="W79" s="214">
        <v>289</v>
      </c>
      <c r="X79" s="214">
        <v>162</v>
      </c>
      <c r="Y79" s="214">
        <v>127</v>
      </c>
      <c r="Z79" s="214">
        <v>96</v>
      </c>
      <c r="AA79" s="214">
        <v>77</v>
      </c>
      <c r="AB79" s="214">
        <v>68</v>
      </c>
      <c r="AC79" s="214">
        <v>48</v>
      </c>
      <c r="AD79" s="214" t="s">
        <v>188</v>
      </c>
      <c r="AE79" s="214" t="s">
        <v>188</v>
      </c>
    </row>
    <row r="80" spans="2:31">
      <c r="B80" s="378"/>
      <c r="C80" s="61">
        <v>29</v>
      </c>
      <c r="D80" s="87" t="s">
        <v>1026</v>
      </c>
      <c r="E80" s="380">
        <v>2017</v>
      </c>
      <c r="F80" s="214">
        <v>47</v>
      </c>
      <c r="G80" s="214">
        <v>44</v>
      </c>
      <c r="H80" s="214">
        <v>1</v>
      </c>
      <c r="I80" s="214">
        <v>2</v>
      </c>
      <c r="J80" s="214">
        <v>1739</v>
      </c>
      <c r="K80" s="214">
        <v>497</v>
      </c>
      <c r="L80" s="214">
        <v>18818</v>
      </c>
      <c r="M80" s="214">
        <v>9791</v>
      </c>
      <c r="N80" s="214">
        <v>9027</v>
      </c>
      <c r="O80" s="214">
        <v>18504</v>
      </c>
      <c r="P80" s="214">
        <v>9638</v>
      </c>
      <c r="Q80" s="214">
        <v>8866</v>
      </c>
      <c r="R80" s="214">
        <v>6255</v>
      </c>
      <c r="S80" s="214">
        <v>6171</v>
      </c>
      <c r="T80" s="214">
        <v>6038</v>
      </c>
      <c r="U80" s="214">
        <v>40</v>
      </c>
      <c r="V80" s="214" t="s">
        <v>188</v>
      </c>
      <c r="W80" s="214">
        <v>314</v>
      </c>
      <c r="X80" s="214">
        <v>153</v>
      </c>
      <c r="Y80" s="214">
        <v>161</v>
      </c>
      <c r="Z80" s="214">
        <v>141</v>
      </c>
      <c r="AA80" s="214">
        <v>67</v>
      </c>
      <c r="AB80" s="214">
        <v>62</v>
      </c>
      <c r="AC80" s="214">
        <v>44</v>
      </c>
      <c r="AD80" s="214" t="s">
        <v>188</v>
      </c>
      <c r="AE80" s="214" t="s">
        <v>188</v>
      </c>
    </row>
    <row r="81" spans="2:31">
      <c r="B81" s="378"/>
      <c r="C81" s="61">
        <v>30</v>
      </c>
      <c r="D81" s="87" t="s">
        <v>1026</v>
      </c>
      <c r="E81" s="380">
        <v>2018</v>
      </c>
      <c r="F81" s="214">
        <v>47</v>
      </c>
      <c r="G81" s="214">
        <v>44</v>
      </c>
      <c r="H81" s="214">
        <v>1</v>
      </c>
      <c r="I81" s="214">
        <v>2</v>
      </c>
      <c r="J81" s="214">
        <v>1736</v>
      </c>
      <c r="K81" s="214">
        <v>517</v>
      </c>
      <c r="L81" s="214">
        <v>18590</v>
      </c>
      <c r="M81" s="214">
        <v>9741</v>
      </c>
      <c r="N81" s="214">
        <v>8849</v>
      </c>
      <c r="O81" s="214">
        <v>18273</v>
      </c>
      <c r="P81" s="214">
        <v>9585</v>
      </c>
      <c r="Q81" s="214">
        <v>8688</v>
      </c>
      <c r="R81" s="214">
        <v>6110</v>
      </c>
      <c r="S81" s="214">
        <v>6072</v>
      </c>
      <c r="T81" s="214">
        <v>6050</v>
      </c>
      <c r="U81" s="214">
        <v>41</v>
      </c>
      <c r="V81" s="214" t="s">
        <v>188</v>
      </c>
      <c r="W81" s="214">
        <v>317</v>
      </c>
      <c r="X81" s="214">
        <v>156</v>
      </c>
      <c r="Y81" s="214">
        <v>161</v>
      </c>
      <c r="Z81" s="214">
        <v>119</v>
      </c>
      <c r="AA81" s="214">
        <v>100</v>
      </c>
      <c r="AB81" s="214">
        <v>60</v>
      </c>
      <c r="AC81" s="214">
        <v>38</v>
      </c>
      <c r="AD81" s="214" t="s">
        <v>188</v>
      </c>
      <c r="AE81" s="214" t="s">
        <v>188</v>
      </c>
    </row>
    <row r="82" spans="2:31">
      <c r="B82" s="378" t="s">
        <v>86</v>
      </c>
      <c r="C82" s="61">
        <v>1</v>
      </c>
      <c r="D82" s="87" t="s">
        <v>770</v>
      </c>
      <c r="E82" s="380">
        <v>2019</v>
      </c>
      <c r="F82" s="214">
        <v>47</v>
      </c>
      <c r="G82" s="214">
        <v>44</v>
      </c>
      <c r="H82" s="214">
        <v>1</v>
      </c>
      <c r="I82" s="214">
        <v>2</v>
      </c>
      <c r="J82" s="214">
        <v>1744</v>
      </c>
      <c r="K82" s="214">
        <v>533</v>
      </c>
      <c r="L82" s="214">
        <v>18121</v>
      </c>
      <c r="M82" s="214">
        <v>9465</v>
      </c>
      <c r="N82" s="214">
        <v>8656</v>
      </c>
      <c r="O82" s="214">
        <v>17792</v>
      </c>
      <c r="P82" s="214">
        <v>9311</v>
      </c>
      <c r="Q82" s="214">
        <v>8481</v>
      </c>
      <c r="R82" s="214">
        <v>5890</v>
      </c>
      <c r="S82" s="214">
        <v>5933</v>
      </c>
      <c r="T82" s="214">
        <v>5929</v>
      </c>
      <c r="U82" s="214">
        <v>40</v>
      </c>
      <c r="V82" s="214" t="s">
        <v>188</v>
      </c>
      <c r="W82" s="214">
        <v>329</v>
      </c>
      <c r="X82" s="214">
        <v>154</v>
      </c>
      <c r="Y82" s="214">
        <v>175</v>
      </c>
      <c r="Z82" s="214">
        <v>118</v>
      </c>
      <c r="AA82" s="214">
        <v>88</v>
      </c>
      <c r="AB82" s="214">
        <v>83</v>
      </c>
      <c r="AC82" s="214">
        <v>40</v>
      </c>
      <c r="AD82" s="214" t="s">
        <v>188</v>
      </c>
      <c r="AE82" s="214" t="s">
        <v>188</v>
      </c>
    </row>
    <row r="83" spans="2:31">
      <c r="B83" s="378"/>
      <c r="C83" s="61">
        <v>2</v>
      </c>
      <c r="D83" s="87" t="s">
        <v>770</v>
      </c>
      <c r="E83" s="380">
        <v>2020</v>
      </c>
      <c r="F83" s="214">
        <v>47</v>
      </c>
      <c r="G83" s="214">
        <v>44</v>
      </c>
      <c r="H83" s="214">
        <v>1</v>
      </c>
      <c r="I83" s="214">
        <v>2</v>
      </c>
      <c r="J83" s="214">
        <v>1739</v>
      </c>
      <c r="K83" s="214">
        <v>558</v>
      </c>
      <c r="L83" s="214">
        <v>17707</v>
      </c>
      <c r="M83" s="214">
        <v>9199</v>
      </c>
      <c r="N83" s="214">
        <v>8508</v>
      </c>
      <c r="O83" s="214">
        <v>17360</v>
      </c>
      <c r="P83" s="214">
        <v>9022</v>
      </c>
      <c r="Q83" s="214">
        <v>8338</v>
      </c>
      <c r="R83" s="214">
        <v>5812</v>
      </c>
      <c r="S83" s="214">
        <v>5699</v>
      </c>
      <c r="T83" s="214">
        <v>5810</v>
      </c>
      <c r="U83" s="214">
        <v>39</v>
      </c>
      <c r="V83" s="214" t="s">
        <v>412</v>
      </c>
      <c r="W83" s="214">
        <v>347</v>
      </c>
      <c r="X83" s="214">
        <v>177</v>
      </c>
      <c r="Y83" s="214">
        <v>170</v>
      </c>
      <c r="Z83" s="214">
        <v>133</v>
      </c>
      <c r="AA83" s="214">
        <v>87</v>
      </c>
      <c r="AB83" s="214">
        <v>79</v>
      </c>
      <c r="AC83" s="214">
        <v>48</v>
      </c>
      <c r="AD83" s="214" t="s">
        <v>188</v>
      </c>
      <c r="AE83" s="214" t="s">
        <v>188</v>
      </c>
    </row>
    <row r="84" spans="2:31">
      <c r="B84" s="378"/>
      <c r="C84" s="61">
        <v>3</v>
      </c>
      <c r="D84" s="87" t="s">
        <v>1026</v>
      </c>
      <c r="E84" s="380">
        <v>2021</v>
      </c>
      <c r="F84" s="214">
        <v>47</v>
      </c>
      <c r="G84" s="214">
        <v>44</v>
      </c>
      <c r="H84" s="214">
        <v>1</v>
      </c>
      <c r="I84" s="214">
        <v>2</v>
      </c>
      <c r="J84" s="214">
        <v>1728</v>
      </c>
      <c r="K84" s="214">
        <v>442</v>
      </c>
      <c r="L84" s="214">
        <v>17145</v>
      </c>
      <c r="M84" s="214">
        <v>8895</v>
      </c>
      <c r="N84" s="214">
        <v>8250</v>
      </c>
      <c r="O84" s="214">
        <v>16817</v>
      </c>
      <c r="P84" s="214">
        <v>8713</v>
      </c>
      <c r="Q84" s="214">
        <v>8104</v>
      </c>
      <c r="R84" s="214">
        <v>5580</v>
      </c>
      <c r="S84" s="214">
        <v>5625</v>
      </c>
      <c r="T84" s="214">
        <v>5572</v>
      </c>
      <c r="U84" s="214">
        <v>40</v>
      </c>
      <c r="V84" s="214" t="s">
        <v>412</v>
      </c>
      <c r="W84" s="214">
        <v>328</v>
      </c>
      <c r="X84" s="214">
        <v>182</v>
      </c>
      <c r="Y84" s="214">
        <v>146</v>
      </c>
      <c r="Z84" s="214">
        <v>99</v>
      </c>
      <c r="AA84" s="214">
        <v>105</v>
      </c>
      <c r="AB84" s="214">
        <v>66</v>
      </c>
      <c r="AC84" s="214">
        <v>58</v>
      </c>
      <c r="AD84" s="214" t="s">
        <v>188</v>
      </c>
      <c r="AE84" s="214" t="s">
        <v>188</v>
      </c>
    </row>
    <row r="85" spans="2:31">
      <c r="B85" s="378"/>
      <c r="C85" s="61">
        <v>4</v>
      </c>
      <c r="D85" s="87" t="s">
        <v>1026</v>
      </c>
      <c r="E85" s="380">
        <v>2022</v>
      </c>
      <c r="F85" s="214">
        <v>47</v>
      </c>
      <c r="G85" s="214">
        <v>44</v>
      </c>
      <c r="H85" s="214">
        <v>1</v>
      </c>
      <c r="I85" s="214">
        <v>2</v>
      </c>
      <c r="J85" s="214">
        <v>1722</v>
      </c>
      <c r="K85" s="214">
        <v>391</v>
      </c>
      <c r="L85" s="214">
        <v>17042</v>
      </c>
      <c r="M85" s="214">
        <v>8860</v>
      </c>
      <c r="N85" s="214">
        <v>8182</v>
      </c>
      <c r="O85" s="214">
        <v>16685</v>
      </c>
      <c r="P85" s="214">
        <v>8660</v>
      </c>
      <c r="Q85" s="214">
        <v>8025</v>
      </c>
      <c r="R85" s="214">
        <v>5771</v>
      </c>
      <c r="S85" s="214">
        <v>5388</v>
      </c>
      <c r="T85" s="214">
        <v>5484</v>
      </c>
      <c r="U85" s="214">
        <v>42</v>
      </c>
      <c r="V85" s="214" t="s">
        <v>412</v>
      </c>
      <c r="W85" s="214">
        <v>357</v>
      </c>
      <c r="X85" s="214">
        <v>200</v>
      </c>
      <c r="Y85" s="214">
        <v>157</v>
      </c>
      <c r="Z85" s="214">
        <v>138</v>
      </c>
      <c r="AA85" s="214">
        <v>69</v>
      </c>
      <c r="AB85" s="214">
        <v>67</v>
      </c>
      <c r="AC85" s="214">
        <v>83</v>
      </c>
      <c r="AD85" s="214" t="s">
        <v>188</v>
      </c>
      <c r="AE85" s="214" t="s">
        <v>188</v>
      </c>
    </row>
    <row r="86" spans="2:31">
      <c r="B86" s="378"/>
      <c r="C86" s="61">
        <v>5</v>
      </c>
      <c r="D86" s="87" t="s">
        <v>770</v>
      </c>
      <c r="E86" s="380">
        <v>2023</v>
      </c>
      <c r="F86" s="214">
        <v>47</v>
      </c>
      <c r="G86" s="214">
        <v>44</v>
      </c>
      <c r="H86" s="214">
        <v>1</v>
      </c>
      <c r="I86" s="214">
        <v>2</v>
      </c>
      <c r="J86" s="214">
        <v>1716</v>
      </c>
      <c r="K86" s="214">
        <v>379</v>
      </c>
      <c r="L86" s="214">
        <v>16854</v>
      </c>
      <c r="M86" s="214">
        <v>8871</v>
      </c>
      <c r="N86" s="214">
        <v>7983</v>
      </c>
      <c r="O86" s="214">
        <v>16471</v>
      </c>
      <c r="P86" s="214">
        <v>8664</v>
      </c>
      <c r="Q86" s="214">
        <v>7807</v>
      </c>
      <c r="R86" s="214">
        <v>5642</v>
      </c>
      <c r="S86" s="214">
        <v>5557</v>
      </c>
      <c r="T86" s="214">
        <v>5235</v>
      </c>
      <c r="U86" s="214">
        <v>37</v>
      </c>
      <c r="V86" s="214" t="s">
        <v>412</v>
      </c>
      <c r="W86" s="214">
        <v>383</v>
      </c>
      <c r="X86" s="214">
        <v>207</v>
      </c>
      <c r="Y86" s="214">
        <v>176</v>
      </c>
      <c r="Z86" s="214">
        <v>151</v>
      </c>
      <c r="AA86" s="214">
        <v>107</v>
      </c>
      <c r="AB86" s="214">
        <v>50</v>
      </c>
      <c r="AC86" s="214">
        <v>75</v>
      </c>
      <c r="AD86" s="214" t="s">
        <v>412</v>
      </c>
      <c r="AE86" s="214" t="s">
        <v>412</v>
      </c>
    </row>
    <row r="87" spans="2:31">
      <c r="B87" s="381"/>
      <c r="C87" s="248"/>
      <c r="D87" s="82"/>
      <c r="E87" s="386"/>
      <c r="F87" s="212"/>
      <c r="G87" s="212"/>
      <c r="H87" s="212"/>
      <c r="I87" s="212"/>
      <c r="J87" s="212"/>
      <c r="K87" s="212"/>
      <c r="L87" s="212"/>
      <c r="M87" s="212"/>
      <c r="N87" s="212"/>
      <c r="O87" s="212"/>
      <c r="P87" s="212"/>
      <c r="Q87" s="212"/>
      <c r="R87" s="212"/>
      <c r="S87" s="212"/>
      <c r="T87" s="212"/>
      <c r="U87" s="212"/>
      <c r="V87" s="212"/>
      <c r="W87" s="212"/>
      <c r="X87" s="212"/>
      <c r="Y87" s="212"/>
      <c r="Z87" s="212"/>
      <c r="AA87" s="212"/>
      <c r="AB87" s="212"/>
      <c r="AC87" s="212"/>
      <c r="AD87" s="212"/>
      <c r="AE87" s="212"/>
    </row>
    <row r="89" spans="2:31">
      <c r="B89" t="s">
        <v>701</v>
      </c>
      <c r="C89" t="s">
        <v>1060</v>
      </c>
    </row>
    <row r="90" spans="2:31">
      <c r="B90" t="s">
        <v>1059</v>
      </c>
    </row>
  </sheetData>
  <mergeCells count="28">
    <mergeCell ref="O5:V5"/>
    <mergeCell ref="V6:V7"/>
    <mergeCell ref="L4:AE4"/>
    <mergeCell ref="W5:AE5"/>
    <mergeCell ref="W6:Y6"/>
    <mergeCell ref="Z6:Z7"/>
    <mergeCell ref="AA6:AA7"/>
    <mergeCell ref="AB6:AB7"/>
    <mergeCell ref="AC6:AC7"/>
    <mergeCell ref="AD6:AD7"/>
    <mergeCell ref="AE6:AE7"/>
    <mergeCell ref="O6:Q6"/>
    <mergeCell ref="R6:R7"/>
    <mergeCell ref="S6:S7"/>
    <mergeCell ref="T6:T7"/>
    <mergeCell ref="U6:U7"/>
    <mergeCell ref="B4:E7"/>
    <mergeCell ref="L6:L7"/>
    <mergeCell ref="M6:M7"/>
    <mergeCell ref="N6:N7"/>
    <mergeCell ref="L5:N5"/>
    <mergeCell ref="F5:F7"/>
    <mergeCell ref="I5:I7"/>
    <mergeCell ref="H5:H7"/>
    <mergeCell ref="G5:G7"/>
    <mergeCell ref="K4:K7"/>
    <mergeCell ref="J4:J7"/>
    <mergeCell ref="F4:I4"/>
  </mergeCells>
  <phoneticPr fontId="9"/>
  <pageMargins left="0.7" right="0.7" top="0.75" bottom="0.75" header="0.3" footer="0.3"/>
  <pageSetup paperSize="9" scale="47" orientation="landscape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95397-CD72-4DFF-B98C-911E9465537A}">
  <sheetPr>
    <pageSetUpPr fitToPage="1"/>
  </sheetPr>
  <dimension ref="B1:O89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8.75"/>
  <cols>
    <col min="2" max="4" width="5.625" customWidth="1"/>
    <col min="5" max="9" width="11.625" customWidth="1"/>
    <col min="10" max="15" width="13.625" customWidth="1"/>
  </cols>
  <sheetData>
    <row r="1" spans="2:15" ht="39.950000000000003" customHeight="1" thickBot="1">
      <c r="B1" s="335" t="s">
        <v>1090</v>
      </c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9"/>
    </row>
    <row r="2" spans="2:15" ht="19.5" thickTop="1"/>
    <row r="3" spans="2:15">
      <c r="B3" t="s">
        <v>1089</v>
      </c>
    </row>
    <row r="4" spans="2:15" ht="13.5" customHeight="1">
      <c r="B4" s="587" t="s">
        <v>106</v>
      </c>
      <c r="C4" s="587"/>
      <c r="D4" s="587"/>
      <c r="E4" s="588" t="s">
        <v>1088</v>
      </c>
      <c r="F4" s="587" t="s">
        <v>1087</v>
      </c>
      <c r="G4" s="587"/>
      <c r="H4" s="587"/>
      <c r="I4" s="588" t="s">
        <v>1086</v>
      </c>
      <c r="J4" s="587" t="s">
        <v>1085</v>
      </c>
      <c r="K4" s="587"/>
      <c r="L4" s="587"/>
      <c r="M4" s="587"/>
      <c r="N4" s="587"/>
      <c r="O4" s="587"/>
    </row>
    <row r="5" spans="2:15" ht="27" customHeight="1">
      <c r="B5" s="587"/>
      <c r="C5" s="587"/>
      <c r="D5" s="587"/>
      <c r="E5" s="587"/>
      <c r="F5" s="349" t="s">
        <v>1084</v>
      </c>
      <c r="G5" s="349" t="s">
        <v>1083</v>
      </c>
      <c r="H5" s="349" t="s">
        <v>1082</v>
      </c>
      <c r="I5" s="587"/>
      <c r="J5" s="349" t="s">
        <v>445</v>
      </c>
      <c r="K5" s="353" t="s">
        <v>1081</v>
      </c>
      <c r="L5" s="349" t="s">
        <v>1080</v>
      </c>
      <c r="M5" s="353" t="s">
        <v>1079</v>
      </c>
      <c r="N5" s="349" t="s">
        <v>1078</v>
      </c>
      <c r="O5" s="349" t="s">
        <v>1077</v>
      </c>
    </row>
    <row r="6" spans="2:15">
      <c r="B6" s="152" t="s">
        <v>352</v>
      </c>
      <c r="C6" s="282"/>
      <c r="D6" s="347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</row>
    <row r="7" spans="2:15">
      <c r="B7" s="364" t="s">
        <v>411</v>
      </c>
      <c r="C7" s="379">
        <v>61</v>
      </c>
      <c r="D7" s="86">
        <v>1986</v>
      </c>
      <c r="E7" s="214">
        <v>24</v>
      </c>
      <c r="F7" s="214">
        <v>1</v>
      </c>
      <c r="G7" s="214">
        <v>35834</v>
      </c>
      <c r="H7" s="214">
        <v>50998</v>
      </c>
      <c r="I7" s="214" t="s">
        <v>188</v>
      </c>
      <c r="J7" s="214">
        <v>13</v>
      </c>
      <c r="K7" s="214">
        <v>1</v>
      </c>
      <c r="L7" s="214" t="s">
        <v>188</v>
      </c>
      <c r="M7" s="214">
        <v>2</v>
      </c>
      <c r="N7" s="214">
        <v>3</v>
      </c>
      <c r="O7" s="214">
        <v>7</v>
      </c>
    </row>
    <row r="8" spans="2:15">
      <c r="B8" s="182"/>
      <c r="C8" s="379">
        <v>62</v>
      </c>
      <c r="D8" s="86">
        <v>1987</v>
      </c>
      <c r="E8" s="214">
        <v>24</v>
      </c>
      <c r="F8" s="214">
        <v>2</v>
      </c>
      <c r="G8" s="214">
        <v>45202</v>
      </c>
      <c r="H8" s="214">
        <v>46141</v>
      </c>
      <c r="I8" s="214" t="s">
        <v>188</v>
      </c>
      <c r="J8" s="214">
        <v>17</v>
      </c>
      <c r="K8" s="214">
        <v>1</v>
      </c>
      <c r="L8" s="214">
        <v>1</v>
      </c>
      <c r="M8" s="214">
        <v>2</v>
      </c>
      <c r="N8" s="214">
        <v>5</v>
      </c>
      <c r="O8" s="214">
        <v>8</v>
      </c>
    </row>
    <row r="9" spans="2:15">
      <c r="B9" s="182"/>
      <c r="C9" s="379">
        <v>63</v>
      </c>
      <c r="D9" s="86">
        <v>1988</v>
      </c>
      <c r="E9" s="214">
        <v>25</v>
      </c>
      <c r="F9" s="214">
        <v>2</v>
      </c>
      <c r="G9" s="214">
        <v>47885</v>
      </c>
      <c r="H9" s="214">
        <v>51117</v>
      </c>
      <c r="I9" s="214" t="s">
        <v>188</v>
      </c>
      <c r="J9" s="214">
        <v>18</v>
      </c>
      <c r="K9" s="214">
        <v>1</v>
      </c>
      <c r="L9" s="214">
        <v>2</v>
      </c>
      <c r="M9" s="214">
        <v>2</v>
      </c>
      <c r="N9" s="214">
        <v>6</v>
      </c>
      <c r="O9" s="214">
        <v>7</v>
      </c>
    </row>
    <row r="10" spans="2:15">
      <c r="B10" s="364" t="s">
        <v>87</v>
      </c>
      <c r="C10" s="379">
        <v>1</v>
      </c>
      <c r="D10" s="86">
        <v>1989</v>
      </c>
      <c r="E10" s="214">
        <v>26</v>
      </c>
      <c r="F10" s="214">
        <v>2</v>
      </c>
      <c r="G10" s="214">
        <v>50601</v>
      </c>
      <c r="H10" s="214">
        <v>35800</v>
      </c>
      <c r="I10" s="214" t="s">
        <v>188</v>
      </c>
      <c r="J10" s="214">
        <v>19</v>
      </c>
      <c r="K10" s="214">
        <v>1</v>
      </c>
      <c r="L10" s="214">
        <v>2</v>
      </c>
      <c r="M10" s="214">
        <v>2</v>
      </c>
      <c r="N10" s="214">
        <v>6</v>
      </c>
      <c r="O10" s="214">
        <v>8</v>
      </c>
    </row>
    <row r="11" spans="2:15">
      <c r="B11" s="295"/>
      <c r="C11" s="379">
        <v>2</v>
      </c>
      <c r="D11" s="86">
        <v>1990</v>
      </c>
      <c r="E11" s="214">
        <v>27</v>
      </c>
      <c r="F11" s="214">
        <v>2</v>
      </c>
      <c r="G11" s="214">
        <v>53167</v>
      </c>
      <c r="H11" s="214">
        <v>41398</v>
      </c>
      <c r="I11" s="214" t="s">
        <v>188</v>
      </c>
      <c r="J11" s="214">
        <v>16</v>
      </c>
      <c r="K11" s="214">
        <v>2</v>
      </c>
      <c r="L11" s="214">
        <v>3</v>
      </c>
      <c r="M11" s="214">
        <v>2</v>
      </c>
      <c r="N11" s="214">
        <v>4</v>
      </c>
      <c r="O11" s="214">
        <v>5</v>
      </c>
    </row>
    <row r="12" spans="2:15">
      <c r="B12" s="295"/>
      <c r="C12" s="379">
        <v>3</v>
      </c>
      <c r="D12" s="86">
        <v>1991</v>
      </c>
      <c r="E12" s="214">
        <v>27</v>
      </c>
      <c r="F12" s="214">
        <v>2</v>
      </c>
      <c r="G12" s="214">
        <v>56500</v>
      </c>
      <c r="H12" s="214">
        <v>40847</v>
      </c>
      <c r="I12" s="214" t="s">
        <v>188</v>
      </c>
      <c r="J12" s="214">
        <v>16</v>
      </c>
      <c r="K12" s="214">
        <v>2</v>
      </c>
      <c r="L12" s="214">
        <v>3</v>
      </c>
      <c r="M12" s="214">
        <v>3</v>
      </c>
      <c r="N12" s="214">
        <v>4</v>
      </c>
      <c r="O12" s="214">
        <v>4</v>
      </c>
    </row>
    <row r="13" spans="2:15">
      <c r="B13" s="295"/>
      <c r="C13" s="379">
        <v>4</v>
      </c>
      <c r="D13" s="86">
        <v>1992</v>
      </c>
      <c r="E13" s="214">
        <v>28</v>
      </c>
      <c r="F13" s="214">
        <v>2</v>
      </c>
      <c r="G13" s="214">
        <v>59478</v>
      </c>
      <c r="H13" s="214">
        <v>36747</v>
      </c>
      <c r="I13" s="214" t="s">
        <v>188</v>
      </c>
      <c r="J13" s="214">
        <v>16</v>
      </c>
      <c r="K13" s="214">
        <v>2</v>
      </c>
      <c r="L13" s="214">
        <v>3</v>
      </c>
      <c r="M13" s="214">
        <v>2</v>
      </c>
      <c r="N13" s="214">
        <v>4</v>
      </c>
      <c r="O13" s="214">
        <v>5</v>
      </c>
    </row>
    <row r="14" spans="2:15">
      <c r="B14" s="295"/>
      <c r="C14" s="379">
        <v>5</v>
      </c>
      <c r="D14" s="86">
        <v>1993</v>
      </c>
      <c r="E14" s="214">
        <v>28</v>
      </c>
      <c r="F14" s="214">
        <v>2</v>
      </c>
      <c r="G14" s="214">
        <v>61823</v>
      </c>
      <c r="H14" s="214">
        <v>34721</v>
      </c>
      <c r="I14" s="214" t="s">
        <v>188</v>
      </c>
      <c r="J14" s="214">
        <v>16</v>
      </c>
      <c r="K14" s="214">
        <v>2</v>
      </c>
      <c r="L14" s="214">
        <v>3</v>
      </c>
      <c r="M14" s="214">
        <v>3</v>
      </c>
      <c r="N14" s="214">
        <v>4</v>
      </c>
      <c r="O14" s="214">
        <v>4</v>
      </c>
    </row>
    <row r="15" spans="2:15">
      <c r="B15" s="295"/>
      <c r="C15" s="379">
        <v>6</v>
      </c>
      <c r="D15" s="86">
        <v>1994</v>
      </c>
      <c r="E15" s="214">
        <v>29</v>
      </c>
      <c r="F15" s="214">
        <v>1</v>
      </c>
      <c r="G15" s="214">
        <v>64184</v>
      </c>
      <c r="H15" s="214">
        <v>35493</v>
      </c>
      <c r="I15" s="214" t="s">
        <v>188</v>
      </c>
      <c r="J15" s="214">
        <v>16</v>
      </c>
      <c r="K15" s="214">
        <v>2</v>
      </c>
      <c r="L15" s="214">
        <v>3</v>
      </c>
      <c r="M15" s="214">
        <v>3</v>
      </c>
      <c r="N15" s="214">
        <v>4</v>
      </c>
      <c r="O15" s="214">
        <v>4</v>
      </c>
    </row>
    <row r="16" spans="2:15">
      <c r="B16" s="295"/>
      <c r="C16" s="379">
        <v>7</v>
      </c>
      <c r="D16" s="86">
        <v>1995</v>
      </c>
      <c r="E16" s="214">
        <v>28</v>
      </c>
      <c r="F16" s="214">
        <v>2</v>
      </c>
      <c r="G16" s="214">
        <v>63868</v>
      </c>
      <c r="H16" s="214">
        <v>37278</v>
      </c>
      <c r="I16" s="214" t="s">
        <v>188</v>
      </c>
      <c r="J16" s="214">
        <v>16</v>
      </c>
      <c r="K16" s="214">
        <v>2</v>
      </c>
      <c r="L16" s="214">
        <v>3</v>
      </c>
      <c r="M16" s="214">
        <v>2</v>
      </c>
      <c r="N16" s="214">
        <v>4</v>
      </c>
      <c r="O16" s="214">
        <v>5</v>
      </c>
    </row>
    <row r="17" spans="2:15">
      <c r="B17" s="295"/>
      <c r="C17" s="379">
        <v>8</v>
      </c>
      <c r="D17" s="86">
        <v>1996</v>
      </c>
      <c r="E17" s="214">
        <v>28</v>
      </c>
      <c r="F17" s="214">
        <v>2</v>
      </c>
      <c r="G17" s="214">
        <v>66684</v>
      </c>
      <c r="H17" s="214">
        <v>37799</v>
      </c>
      <c r="I17" s="214" t="s">
        <v>188</v>
      </c>
      <c r="J17" s="214">
        <v>15</v>
      </c>
      <c r="K17" s="214">
        <v>1</v>
      </c>
      <c r="L17" s="214">
        <v>2</v>
      </c>
      <c r="M17" s="214">
        <v>3</v>
      </c>
      <c r="N17" s="214">
        <v>5</v>
      </c>
      <c r="O17" s="214">
        <v>4</v>
      </c>
    </row>
    <row r="18" spans="2:15">
      <c r="B18" s="295"/>
      <c r="C18" s="379">
        <v>9</v>
      </c>
      <c r="D18" s="86">
        <v>1997</v>
      </c>
      <c r="E18" s="214">
        <v>28</v>
      </c>
      <c r="F18" s="214">
        <v>2</v>
      </c>
      <c r="G18" s="214">
        <v>67800</v>
      </c>
      <c r="H18" s="214">
        <v>33732</v>
      </c>
      <c r="I18" s="214" t="s">
        <v>188</v>
      </c>
      <c r="J18" s="214">
        <v>16</v>
      </c>
      <c r="K18" s="214">
        <v>1</v>
      </c>
      <c r="L18" s="214">
        <v>2</v>
      </c>
      <c r="M18" s="214">
        <v>3</v>
      </c>
      <c r="N18" s="214">
        <v>5</v>
      </c>
      <c r="O18" s="214">
        <v>5</v>
      </c>
    </row>
    <row r="19" spans="2:15">
      <c r="B19" s="295"/>
      <c r="C19" s="379">
        <v>10</v>
      </c>
      <c r="D19" s="86">
        <v>1998</v>
      </c>
      <c r="E19" s="214">
        <v>28</v>
      </c>
      <c r="F19" s="214">
        <v>2</v>
      </c>
      <c r="G19" s="214">
        <v>68230</v>
      </c>
      <c r="H19" s="214">
        <v>39765</v>
      </c>
      <c r="I19" s="214" t="s">
        <v>188</v>
      </c>
      <c r="J19" s="214">
        <v>16</v>
      </c>
      <c r="K19" s="214">
        <v>1</v>
      </c>
      <c r="L19" s="214">
        <v>2</v>
      </c>
      <c r="M19" s="214">
        <v>3</v>
      </c>
      <c r="N19" s="214">
        <v>5</v>
      </c>
      <c r="O19" s="214">
        <v>5</v>
      </c>
    </row>
    <row r="20" spans="2:15">
      <c r="B20" s="295"/>
      <c r="C20" s="379">
        <v>11</v>
      </c>
      <c r="D20" s="86">
        <v>1999</v>
      </c>
      <c r="E20" s="214">
        <v>28</v>
      </c>
      <c r="F20" s="214">
        <v>2</v>
      </c>
      <c r="G20" s="214">
        <v>69976</v>
      </c>
      <c r="H20" s="214">
        <v>38241</v>
      </c>
      <c r="I20" s="214" t="s">
        <v>188</v>
      </c>
      <c r="J20" s="214">
        <v>15</v>
      </c>
      <c r="K20" s="214">
        <v>1</v>
      </c>
      <c r="L20" s="214">
        <v>2</v>
      </c>
      <c r="M20" s="214">
        <v>2</v>
      </c>
      <c r="N20" s="214">
        <v>5</v>
      </c>
      <c r="O20" s="214">
        <v>5</v>
      </c>
    </row>
    <row r="21" spans="2:15">
      <c r="B21" s="295"/>
      <c r="C21" s="379">
        <v>12</v>
      </c>
      <c r="D21" s="86">
        <v>2000</v>
      </c>
      <c r="E21" s="214">
        <v>28</v>
      </c>
      <c r="F21" s="214">
        <v>2</v>
      </c>
      <c r="G21" s="214">
        <v>71903</v>
      </c>
      <c r="H21" s="214">
        <v>37726</v>
      </c>
      <c r="I21" s="214" t="s">
        <v>188</v>
      </c>
      <c r="J21" s="214">
        <v>15</v>
      </c>
      <c r="K21" s="214">
        <v>1</v>
      </c>
      <c r="L21" s="214">
        <v>2</v>
      </c>
      <c r="M21" s="214">
        <v>2</v>
      </c>
      <c r="N21" s="214">
        <v>5</v>
      </c>
      <c r="O21" s="214">
        <v>5</v>
      </c>
    </row>
    <row r="22" spans="2:15">
      <c r="B22" s="295"/>
      <c r="C22" s="379">
        <v>13</v>
      </c>
      <c r="D22" s="86">
        <v>2001</v>
      </c>
      <c r="E22" s="214">
        <v>28</v>
      </c>
      <c r="F22" s="214">
        <v>2</v>
      </c>
      <c r="G22" s="214">
        <v>74694</v>
      </c>
      <c r="H22" s="214">
        <v>41086</v>
      </c>
      <c r="I22" s="214" t="s">
        <v>188</v>
      </c>
      <c r="J22" s="214">
        <v>23</v>
      </c>
      <c r="K22" s="214">
        <v>2</v>
      </c>
      <c r="L22" s="214">
        <v>6</v>
      </c>
      <c r="M22" s="214">
        <v>2</v>
      </c>
      <c r="N22" s="214">
        <v>9</v>
      </c>
      <c r="O22" s="214">
        <v>4</v>
      </c>
    </row>
    <row r="23" spans="2:15">
      <c r="B23" s="295"/>
      <c r="C23" s="379">
        <v>14</v>
      </c>
      <c r="D23" s="86">
        <v>2002</v>
      </c>
      <c r="E23" s="214">
        <v>28</v>
      </c>
      <c r="F23" s="214">
        <v>2</v>
      </c>
      <c r="G23" s="214">
        <v>74694</v>
      </c>
      <c r="H23" s="214">
        <v>41086</v>
      </c>
      <c r="I23" s="214" t="s">
        <v>188</v>
      </c>
      <c r="J23" s="214">
        <v>23</v>
      </c>
      <c r="K23" s="214">
        <v>2</v>
      </c>
      <c r="L23" s="214">
        <v>6</v>
      </c>
      <c r="M23" s="214">
        <v>2</v>
      </c>
      <c r="N23" s="214">
        <v>9</v>
      </c>
      <c r="O23" s="214">
        <v>4</v>
      </c>
    </row>
    <row r="24" spans="2:15">
      <c r="B24" s="295"/>
      <c r="C24" s="379">
        <v>15</v>
      </c>
      <c r="D24" s="86">
        <v>2003</v>
      </c>
      <c r="E24" s="214">
        <v>22</v>
      </c>
      <c r="F24" s="214">
        <v>2</v>
      </c>
      <c r="G24" s="214">
        <v>75980</v>
      </c>
      <c r="H24" s="214">
        <v>41368</v>
      </c>
      <c r="I24" s="214" t="s">
        <v>188</v>
      </c>
      <c r="J24" s="214">
        <v>23</v>
      </c>
      <c r="K24" s="214">
        <v>2</v>
      </c>
      <c r="L24" s="214">
        <v>6</v>
      </c>
      <c r="M24" s="214">
        <v>2</v>
      </c>
      <c r="N24" s="214">
        <v>9</v>
      </c>
      <c r="O24" s="214">
        <v>4</v>
      </c>
    </row>
    <row r="25" spans="2:15">
      <c r="B25" s="295"/>
      <c r="C25" s="379">
        <v>16</v>
      </c>
      <c r="D25" s="86">
        <v>2004</v>
      </c>
      <c r="E25" s="214">
        <v>22</v>
      </c>
      <c r="F25" s="214">
        <v>2</v>
      </c>
      <c r="G25" s="214">
        <v>78100</v>
      </c>
      <c r="H25" s="214">
        <v>39122</v>
      </c>
      <c r="I25" s="214" t="s">
        <v>188</v>
      </c>
      <c r="J25" s="214">
        <v>23</v>
      </c>
      <c r="K25" s="214">
        <v>2</v>
      </c>
      <c r="L25" s="214">
        <v>6</v>
      </c>
      <c r="M25" s="214">
        <v>2</v>
      </c>
      <c r="N25" s="214">
        <v>9</v>
      </c>
      <c r="O25" s="214">
        <v>4</v>
      </c>
    </row>
    <row r="26" spans="2:15">
      <c r="B26" s="295"/>
      <c r="C26" s="379">
        <v>17</v>
      </c>
      <c r="D26" s="86">
        <v>2005</v>
      </c>
      <c r="E26" s="214">
        <v>22</v>
      </c>
      <c r="F26" s="214">
        <v>2</v>
      </c>
      <c r="G26" s="214">
        <v>79518</v>
      </c>
      <c r="H26" s="214">
        <v>37899</v>
      </c>
      <c r="I26" s="214" t="s">
        <v>188</v>
      </c>
      <c r="J26" s="214">
        <v>23</v>
      </c>
      <c r="K26" s="214">
        <v>1</v>
      </c>
      <c r="L26" s="214">
        <v>6</v>
      </c>
      <c r="M26" s="214">
        <v>2</v>
      </c>
      <c r="N26" s="214">
        <v>10</v>
      </c>
      <c r="O26" s="214">
        <v>4</v>
      </c>
    </row>
    <row r="27" spans="2:15">
      <c r="B27" s="295"/>
      <c r="C27" s="379">
        <v>18</v>
      </c>
      <c r="D27" s="86">
        <v>2006</v>
      </c>
      <c r="E27" s="214">
        <v>22</v>
      </c>
      <c r="F27" s="214">
        <v>2</v>
      </c>
      <c r="G27" s="214">
        <v>78408</v>
      </c>
      <c r="H27" s="214">
        <v>39184</v>
      </c>
      <c r="I27" s="214" t="s">
        <v>188</v>
      </c>
      <c r="J27" s="214">
        <v>23</v>
      </c>
      <c r="K27" s="214">
        <v>1</v>
      </c>
      <c r="L27" s="214">
        <v>6</v>
      </c>
      <c r="M27" s="214">
        <v>2</v>
      </c>
      <c r="N27" s="214">
        <v>10</v>
      </c>
      <c r="O27" s="214">
        <v>4</v>
      </c>
    </row>
    <row r="28" spans="2:15">
      <c r="B28" s="295"/>
      <c r="C28" s="379">
        <v>19</v>
      </c>
      <c r="D28" s="86">
        <v>2007</v>
      </c>
      <c r="E28" s="214">
        <v>22</v>
      </c>
      <c r="F28" s="214">
        <v>2</v>
      </c>
      <c r="G28" s="214">
        <v>78985</v>
      </c>
      <c r="H28" s="214">
        <v>40584</v>
      </c>
      <c r="I28" s="214" t="s">
        <v>188</v>
      </c>
      <c r="J28" s="214">
        <v>22</v>
      </c>
      <c r="K28" s="214">
        <v>1</v>
      </c>
      <c r="L28" s="214">
        <v>6</v>
      </c>
      <c r="M28" s="214">
        <v>1</v>
      </c>
      <c r="N28" s="214">
        <v>10</v>
      </c>
      <c r="O28" s="214">
        <v>4</v>
      </c>
    </row>
    <row r="29" spans="2:15">
      <c r="B29" s="378"/>
      <c r="C29" s="379">
        <v>20</v>
      </c>
      <c r="D29" s="86">
        <v>2008</v>
      </c>
      <c r="E29" s="214">
        <v>22</v>
      </c>
      <c r="F29" s="214">
        <v>2</v>
      </c>
      <c r="G29" s="214">
        <v>79736</v>
      </c>
      <c r="H29" s="214">
        <v>40257</v>
      </c>
      <c r="I29" s="214" t="s">
        <v>188</v>
      </c>
      <c r="J29" s="214">
        <v>11</v>
      </c>
      <c r="K29" s="214">
        <v>1</v>
      </c>
      <c r="L29" s="214" t="s">
        <v>188</v>
      </c>
      <c r="M29" s="214">
        <v>1</v>
      </c>
      <c r="N29" s="214">
        <v>5</v>
      </c>
      <c r="O29" s="214">
        <v>4</v>
      </c>
    </row>
    <row r="30" spans="2:15">
      <c r="B30" s="378"/>
      <c r="C30" s="379">
        <v>21</v>
      </c>
      <c r="D30" s="86">
        <v>2009</v>
      </c>
      <c r="E30" s="214">
        <v>22</v>
      </c>
      <c r="F30" s="214">
        <v>2</v>
      </c>
      <c r="G30" s="214">
        <v>81126</v>
      </c>
      <c r="H30" s="214">
        <v>41284</v>
      </c>
      <c r="I30" s="214" t="s">
        <v>188</v>
      </c>
      <c r="J30" s="214">
        <v>11</v>
      </c>
      <c r="K30" s="214">
        <v>1</v>
      </c>
      <c r="L30" s="214" t="s">
        <v>188</v>
      </c>
      <c r="M30" s="214">
        <v>1</v>
      </c>
      <c r="N30" s="214">
        <v>5</v>
      </c>
      <c r="O30" s="214">
        <v>4</v>
      </c>
    </row>
    <row r="31" spans="2:15">
      <c r="B31" s="378"/>
      <c r="C31" s="379">
        <v>22</v>
      </c>
      <c r="D31" s="86">
        <v>2010</v>
      </c>
      <c r="E31" s="214">
        <v>22</v>
      </c>
      <c r="F31" s="214">
        <v>2</v>
      </c>
      <c r="G31" s="214">
        <v>80582</v>
      </c>
      <c r="H31" s="214">
        <v>42874</v>
      </c>
      <c r="I31" s="214" t="s">
        <v>188</v>
      </c>
      <c r="J31" s="214">
        <v>11</v>
      </c>
      <c r="K31" s="214">
        <v>1</v>
      </c>
      <c r="L31" s="214" t="s">
        <v>412</v>
      </c>
      <c r="M31" s="214">
        <v>1</v>
      </c>
      <c r="N31" s="214">
        <v>5</v>
      </c>
      <c r="O31" s="214">
        <v>4</v>
      </c>
    </row>
    <row r="32" spans="2:15">
      <c r="B32" s="378"/>
      <c r="C32" s="379">
        <v>23</v>
      </c>
      <c r="D32" s="86">
        <v>2011</v>
      </c>
      <c r="E32" s="214">
        <v>22</v>
      </c>
      <c r="F32" s="214">
        <v>2</v>
      </c>
      <c r="G32" s="214">
        <v>79840</v>
      </c>
      <c r="H32" s="214">
        <v>40516</v>
      </c>
      <c r="I32" s="214" t="s">
        <v>188</v>
      </c>
      <c r="J32" s="214">
        <v>11</v>
      </c>
      <c r="K32" s="214">
        <v>1</v>
      </c>
      <c r="L32" s="214" t="s">
        <v>412</v>
      </c>
      <c r="M32" s="214">
        <v>1</v>
      </c>
      <c r="N32" s="214">
        <v>5</v>
      </c>
      <c r="O32" s="214">
        <v>4</v>
      </c>
    </row>
    <row r="33" spans="2:15">
      <c r="B33" s="378"/>
      <c r="C33" s="379">
        <v>24</v>
      </c>
      <c r="D33" s="86">
        <v>2012</v>
      </c>
      <c r="E33" s="214">
        <v>25</v>
      </c>
      <c r="F33" s="214">
        <v>2</v>
      </c>
      <c r="G33" s="214">
        <v>80391</v>
      </c>
      <c r="H33" s="214">
        <v>38446</v>
      </c>
      <c r="I33" s="214" t="s">
        <v>188</v>
      </c>
      <c r="J33" s="214">
        <v>11</v>
      </c>
      <c r="K33" s="214">
        <v>1</v>
      </c>
      <c r="L33" s="214" t="s">
        <v>188</v>
      </c>
      <c r="M33" s="214">
        <v>1</v>
      </c>
      <c r="N33" s="214">
        <v>5</v>
      </c>
      <c r="O33" s="214">
        <v>4</v>
      </c>
    </row>
    <row r="34" spans="2:15">
      <c r="B34" s="378"/>
      <c r="C34" s="379">
        <v>25</v>
      </c>
      <c r="D34" s="86">
        <v>2013</v>
      </c>
      <c r="E34" s="214">
        <v>25</v>
      </c>
      <c r="F34" s="214">
        <v>2</v>
      </c>
      <c r="G34" s="214">
        <v>81831</v>
      </c>
      <c r="H34" s="214">
        <v>39459</v>
      </c>
      <c r="I34" s="214" t="s">
        <v>188</v>
      </c>
      <c r="J34" s="214">
        <v>11</v>
      </c>
      <c r="K34" s="214">
        <v>1</v>
      </c>
      <c r="L34" s="214" t="s">
        <v>188</v>
      </c>
      <c r="M34" s="214">
        <v>1</v>
      </c>
      <c r="N34" s="214">
        <v>5</v>
      </c>
      <c r="O34" s="214">
        <v>4</v>
      </c>
    </row>
    <row r="35" spans="2:15">
      <c r="B35" s="378"/>
      <c r="C35" s="379">
        <v>26</v>
      </c>
      <c r="D35" s="86">
        <v>2014</v>
      </c>
      <c r="E35" s="214">
        <v>21</v>
      </c>
      <c r="F35" s="214">
        <v>2</v>
      </c>
      <c r="G35" s="214">
        <v>83623</v>
      </c>
      <c r="H35" s="214">
        <v>46024</v>
      </c>
      <c r="I35" s="214" t="s">
        <v>188</v>
      </c>
      <c r="J35" s="214">
        <v>11</v>
      </c>
      <c r="K35" s="214">
        <v>1</v>
      </c>
      <c r="L35" s="214" t="s">
        <v>188</v>
      </c>
      <c r="M35" s="214">
        <v>1</v>
      </c>
      <c r="N35" s="214">
        <v>5</v>
      </c>
      <c r="O35" s="214">
        <v>4</v>
      </c>
    </row>
    <row r="36" spans="2:15">
      <c r="B36" s="378"/>
      <c r="C36" s="379">
        <v>27</v>
      </c>
      <c r="D36" s="86">
        <v>2015</v>
      </c>
      <c r="E36" s="214">
        <v>21</v>
      </c>
      <c r="F36" s="214">
        <v>2</v>
      </c>
      <c r="G36" s="214">
        <v>85557</v>
      </c>
      <c r="H36" s="214">
        <v>36795</v>
      </c>
      <c r="I36" s="214" t="s">
        <v>188</v>
      </c>
      <c r="J36" s="214">
        <v>11</v>
      </c>
      <c r="K36" s="214">
        <v>1</v>
      </c>
      <c r="L36" s="214" t="s">
        <v>188</v>
      </c>
      <c r="M36" s="214">
        <v>1</v>
      </c>
      <c r="N36" s="214">
        <v>5</v>
      </c>
      <c r="O36" s="214">
        <v>4</v>
      </c>
    </row>
    <row r="37" spans="2:15">
      <c r="B37" s="378"/>
      <c r="C37" s="379">
        <v>28</v>
      </c>
      <c r="D37" s="86">
        <v>2016</v>
      </c>
      <c r="E37" s="214">
        <v>21</v>
      </c>
      <c r="F37" s="214">
        <v>2</v>
      </c>
      <c r="G37" s="214">
        <v>87051</v>
      </c>
      <c r="H37" s="214">
        <v>34435</v>
      </c>
      <c r="I37" s="214" t="s">
        <v>412</v>
      </c>
      <c r="J37" s="214">
        <v>11</v>
      </c>
      <c r="K37" s="214">
        <v>1</v>
      </c>
      <c r="L37" s="214" t="s">
        <v>188</v>
      </c>
      <c r="M37" s="214">
        <v>1</v>
      </c>
      <c r="N37" s="214">
        <v>5</v>
      </c>
      <c r="O37" s="214">
        <v>4</v>
      </c>
    </row>
    <row r="38" spans="2:15">
      <c r="B38" s="378"/>
      <c r="C38" s="379">
        <v>29</v>
      </c>
      <c r="D38" s="86">
        <v>2017</v>
      </c>
      <c r="E38" s="214">
        <v>20</v>
      </c>
      <c r="F38" s="214">
        <v>2</v>
      </c>
      <c r="G38" s="214">
        <v>89279</v>
      </c>
      <c r="H38" s="214">
        <v>34384</v>
      </c>
      <c r="I38" s="214" t="s">
        <v>188</v>
      </c>
      <c r="J38" s="214">
        <v>11</v>
      </c>
      <c r="K38" s="214">
        <v>1</v>
      </c>
      <c r="L38" s="214" t="s">
        <v>188</v>
      </c>
      <c r="M38" s="214">
        <v>1</v>
      </c>
      <c r="N38" s="214">
        <v>5</v>
      </c>
      <c r="O38" s="214">
        <v>4</v>
      </c>
    </row>
    <row r="39" spans="2:15">
      <c r="B39" s="378"/>
      <c r="C39" s="379">
        <v>30</v>
      </c>
      <c r="D39" s="86">
        <v>2018</v>
      </c>
      <c r="E39" s="214">
        <v>20</v>
      </c>
      <c r="F39" s="214">
        <v>2</v>
      </c>
      <c r="G39" s="214">
        <v>87774</v>
      </c>
      <c r="H39" s="214">
        <v>35949</v>
      </c>
      <c r="I39" s="214" t="s">
        <v>188</v>
      </c>
      <c r="J39" s="214">
        <v>11</v>
      </c>
      <c r="K39" s="214">
        <v>1</v>
      </c>
      <c r="L39" s="214" t="s">
        <v>188</v>
      </c>
      <c r="M39" s="214">
        <v>1</v>
      </c>
      <c r="N39" s="214">
        <v>5</v>
      </c>
      <c r="O39" s="214">
        <v>4</v>
      </c>
    </row>
    <row r="40" spans="2:15">
      <c r="B40" s="378" t="s">
        <v>86</v>
      </c>
      <c r="C40" s="379">
        <v>1</v>
      </c>
      <c r="D40" s="86">
        <v>2019</v>
      </c>
      <c r="E40" s="214">
        <v>20</v>
      </c>
      <c r="F40" s="214">
        <v>2</v>
      </c>
      <c r="G40" s="214">
        <v>89624</v>
      </c>
      <c r="H40" s="214">
        <v>35468</v>
      </c>
      <c r="I40" s="214" t="s">
        <v>188</v>
      </c>
      <c r="J40" s="214">
        <v>10</v>
      </c>
      <c r="K40" s="214">
        <v>1</v>
      </c>
      <c r="L40" s="214" t="s">
        <v>188</v>
      </c>
      <c r="M40" s="214">
        <v>1</v>
      </c>
      <c r="N40" s="214">
        <v>5</v>
      </c>
      <c r="O40" s="214">
        <v>3</v>
      </c>
    </row>
    <row r="41" spans="2:15">
      <c r="B41" s="378"/>
      <c r="C41" s="379">
        <v>2</v>
      </c>
      <c r="D41" s="86">
        <v>2020</v>
      </c>
      <c r="E41" s="214">
        <v>20</v>
      </c>
      <c r="F41" s="214">
        <v>2</v>
      </c>
      <c r="G41" s="214">
        <v>90825</v>
      </c>
      <c r="H41" s="214">
        <v>28022</v>
      </c>
      <c r="I41" s="214" t="s">
        <v>188</v>
      </c>
      <c r="J41" s="214">
        <v>10</v>
      </c>
      <c r="K41" s="214">
        <v>1</v>
      </c>
      <c r="L41" s="214" t="s">
        <v>188</v>
      </c>
      <c r="M41" s="214">
        <v>1</v>
      </c>
      <c r="N41" s="214">
        <v>5</v>
      </c>
      <c r="O41" s="214">
        <v>3</v>
      </c>
    </row>
    <row r="42" spans="2:15">
      <c r="B42" s="378"/>
      <c r="C42" s="379">
        <v>3</v>
      </c>
      <c r="D42" s="86">
        <v>2021</v>
      </c>
      <c r="E42" s="214">
        <v>20</v>
      </c>
      <c r="F42" s="214">
        <v>2</v>
      </c>
      <c r="G42" s="214">
        <v>93573</v>
      </c>
      <c r="H42" s="214">
        <v>32415</v>
      </c>
      <c r="I42" s="214" t="s">
        <v>188</v>
      </c>
      <c r="J42" s="214">
        <v>10</v>
      </c>
      <c r="K42" s="214">
        <v>1</v>
      </c>
      <c r="L42" s="214" t="s">
        <v>188</v>
      </c>
      <c r="M42" s="214">
        <v>1</v>
      </c>
      <c r="N42" s="214">
        <v>5</v>
      </c>
      <c r="O42" s="341">
        <v>3</v>
      </c>
    </row>
    <row r="43" spans="2:15">
      <c r="B43" s="378"/>
      <c r="C43" s="379">
        <v>4</v>
      </c>
      <c r="D43" s="86">
        <v>2022</v>
      </c>
      <c r="E43" s="214">
        <v>20</v>
      </c>
      <c r="F43" s="214">
        <v>2</v>
      </c>
      <c r="G43" s="214">
        <v>93221</v>
      </c>
      <c r="H43" s="214">
        <v>29579</v>
      </c>
      <c r="I43" s="214" t="s">
        <v>188</v>
      </c>
      <c r="J43" s="214">
        <v>10</v>
      </c>
      <c r="K43" s="214">
        <v>1</v>
      </c>
      <c r="L43" s="214" t="s">
        <v>412</v>
      </c>
      <c r="M43" s="214">
        <v>1</v>
      </c>
      <c r="N43" s="214">
        <v>5</v>
      </c>
      <c r="O43" s="341">
        <v>3</v>
      </c>
    </row>
    <row r="44" spans="2:15">
      <c r="B44" s="378"/>
      <c r="C44" s="379">
        <v>5</v>
      </c>
      <c r="D44" s="86">
        <v>2023</v>
      </c>
      <c r="E44" s="214">
        <v>20</v>
      </c>
      <c r="F44" s="214">
        <v>2</v>
      </c>
      <c r="G44" s="214">
        <v>91195</v>
      </c>
      <c r="H44" s="214">
        <v>30542</v>
      </c>
      <c r="I44" s="214" t="s">
        <v>412</v>
      </c>
      <c r="J44" s="214">
        <v>10</v>
      </c>
      <c r="K44" s="214">
        <v>1</v>
      </c>
      <c r="L44" s="214" t="s">
        <v>412</v>
      </c>
      <c r="M44" s="214">
        <v>1</v>
      </c>
      <c r="N44" s="214">
        <v>5</v>
      </c>
      <c r="O44" s="341">
        <v>3</v>
      </c>
    </row>
    <row r="45" spans="2:15">
      <c r="B45" s="381"/>
      <c r="C45" s="383"/>
      <c r="D45" s="386"/>
      <c r="E45" s="212"/>
      <c r="F45" s="212"/>
      <c r="G45" s="212"/>
      <c r="H45" s="212"/>
      <c r="I45" s="212"/>
      <c r="J45" s="212"/>
      <c r="K45" s="212"/>
      <c r="L45" s="212"/>
      <c r="M45" s="212"/>
      <c r="N45" s="212"/>
      <c r="O45" s="212"/>
    </row>
    <row r="46" spans="2:15">
      <c r="B46" s="295" t="s">
        <v>351</v>
      </c>
      <c r="D46" s="226"/>
      <c r="E46" s="214"/>
      <c r="F46" s="214"/>
      <c r="G46" s="214"/>
      <c r="H46" s="214"/>
      <c r="I46" s="151"/>
      <c r="J46" s="151"/>
      <c r="K46" s="151"/>
      <c r="L46" s="151"/>
      <c r="M46" s="214"/>
      <c r="N46" s="214"/>
      <c r="O46" s="214"/>
    </row>
    <row r="47" spans="2:15">
      <c r="B47" s="364" t="s">
        <v>411</v>
      </c>
      <c r="C47" s="379">
        <v>61</v>
      </c>
      <c r="D47" s="86">
        <v>1986</v>
      </c>
      <c r="E47" s="214">
        <v>336</v>
      </c>
      <c r="F47" s="214">
        <v>24</v>
      </c>
      <c r="G47" s="214">
        <v>1010106</v>
      </c>
      <c r="H47" s="214">
        <v>1060745</v>
      </c>
      <c r="I47" s="214">
        <v>9</v>
      </c>
      <c r="J47" s="214">
        <v>408</v>
      </c>
      <c r="K47" s="214">
        <v>46</v>
      </c>
      <c r="L47" s="214">
        <v>51</v>
      </c>
      <c r="M47" s="214">
        <v>34</v>
      </c>
      <c r="N47" s="214">
        <v>72</v>
      </c>
      <c r="O47" s="214">
        <v>205</v>
      </c>
    </row>
    <row r="48" spans="2:15">
      <c r="B48" s="182"/>
      <c r="C48" s="379">
        <v>62</v>
      </c>
      <c r="D48" s="86">
        <v>1987</v>
      </c>
      <c r="E48" s="214">
        <v>338</v>
      </c>
      <c r="F48" s="214">
        <v>25</v>
      </c>
      <c r="G48" s="214">
        <v>1074422</v>
      </c>
      <c r="H48" s="214">
        <v>1033412</v>
      </c>
      <c r="I48" s="214">
        <v>9</v>
      </c>
      <c r="J48" s="214">
        <v>453</v>
      </c>
      <c r="K48" s="214">
        <v>51</v>
      </c>
      <c r="L48" s="214">
        <v>62</v>
      </c>
      <c r="M48" s="214">
        <v>35</v>
      </c>
      <c r="N48" s="214">
        <v>78</v>
      </c>
      <c r="O48" s="214">
        <v>227</v>
      </c>
    </row>
    <row r="49" spans="2:15">
      <c r="B49" s="182"/>
      <c r="C49" s="379">
        <v>63</v>
      </c>
      <c r="D49" s="86">
        <v>1988</v>
      </c>
      <c r="E49" s="214">
        <v>342</v>
      </c>
      <c r="F49" s="214">
        <v>24</v>
      </c>
      <c r="G49" s="214">
        <v>1130734</v>
      </c>
      <c r="H49" s="214">
        <v>1097900</v>
      </c>
      <c r="I49" s="214">
        <v>9</v>
      </c>
      <c r="J49" s="214">
        <v>456</v>
      </c>
      <c r="K49" s="214">
        <v>48</v>
      </c>
      <c r="L49" s="214">
        <v>68</v>
      </c>
      <c r="M49" s="214">
        <v>37</v>
      </c>
      <c r="N49" s="214">
        <v>80</v>
      </c>
      <c r="O49" s="214">
        <v>223</v>
      </c>
    </row>
    <row r="50" spans="2:15">
      <c r="B50" s="364" t="s">
        <v>87</v>
      </c>
      <c r="C50" s="379">
        <v>1</v>
      </c>
      <c r="D50" s="86">
        <v>1989</v>
      </c>
      <c r="E50" s="214">
        <v>347</v>
      </c>
      <c r="F50" s="214">
        <v>27</v>
      </c>
      <c r="G50" s="214">
        <v>1210591</v>
      </c>
      <c r="H50" s="214">
        <v>1095907</v>
      </c>
      <c r="I50" s="214">
        <v>11</v>
      </c>
      <c r="J50" s="214">
        <v>584</v>
      </c>
      <c r="K50" s="214">
        <v>50</v>
      </c>
      <c r="L50" s="214">
        <v>78</v>
      </c>
      <c r="M50" s="214">
        <v>41</v>
      </c>
      <c r="N50" s="214">
        <v>83</v>
      </c>
      <c r="O50" s="214">
        <v>332</v>
      </c>
    </row>
    <row r="51" spans="2:15">
      <c r="B51" s="295"/>
      <c r="C51" s="379">
        <v>2</v>
      </c>
      <c r="D51" s="86">
        <v>1990</v>
      </c>
      <c r="E51" s="214">
        <v>346</v>
      </c>
      <c r="F51" s="214">
        <v>27</v>
      </c>
      <c r="G51" s="214">
        <v>1295895</v>
      </c>
      <c r="H51" s="214">
        <v>1072012</v>
      </c>
      <c r="I51" s="214">
        <v>11</v>
      </c>
      <c r="J51" s="214">
        <v>507</v>
      </c>
      <c r="K51" s="214">
        <v>54</v>
      </c>
      <c r="L51" s="214">
        <v>86</v>
      </c>
      <c r="M51" s="214">
        <v>43</v>
      </c>
      <c r="N51" s="214">
        <v>83</v>
      </c>
      <c r="O51" s="214">
        <v>241</v>
      </c>
    </row>
    <row r="52" spans="2:15">
      <c r="B52" s="295"/>
      <c r="C52" s="379">
        <v>3</v>
      </c>
      <c r="D52" s="86">
        <v>1991</v>
      </c>
      <c r="E52" s="214">
        <v>341</v>
      </c>
      <c r="F52" s="214">
        <v>27</v>
      </c>
      <c r="G52" s="214">
        <v>1350106</v>
      </c>
      <c r="H52" s="214">
        <v>1170983</v>
      </c>
      <c r="I52" s="214">
        <v>12</v>
      </c>
      <c r="J52" s="214">
        <v>517</v>
      </c>
      <c r="K52" s="214">
        <v>53</v>
      </c>
      <c r="L52" s="214">
        <v>91</v>
      </c>
      <c r="M52" s="214">
        <v>46</v>
      </c>
      <c r="N52" s="214">
        <v>85</v>
      </c>
      <c r="O52" s="214">
        <v>242</v>
      </c>
    </row>
    <row r="53" spans="2:15">
      <c r="B53" s="295"/>
      <c r="C53" s="379">
        <v>4</v>
      </c>
      <c r="D53" s="86">
        <v>1992</v>
      </c>
      <c r="E53" s="214">
        <v>360</v>
      </c>
      <c r="F53" s="214">
        <v>27</v>
      </c>
      <c r="G53" s="214">
        <v>1409161</v>
      </c>
      <c r="H53" s="214">
        <v>1184878</v>
      </c>
      <c r="I53" s="214">
        <v>11</v>
      </c>
      <c r="J53" s="214">
        <v>534</v>
      </c>
      <c r="K53" s="214">
        <v>53</v>
      </c>
      <c r="L53" s="214">
        <v>98</v>
      </c>
      <c r="M53" s="214">
        <v>43</v>
      </c>
      <c r="N53" s="214">
        <v>81</v>
      </c>
      <c r="O53" s="214">
        <v>259</v>
      </c>
    </row>
    <row r="54" spans="2:15">
      <c r="B54" s="295"/>
      <c r="C54" s="379">
        <v>5</v>
      </c>
      <c r="D54" s="86">
        <v>1993</v>
      </c>
      <c r="E54" s="214">
        <v>384</v>
      </c>
      <c r="F54" s="214">
        <v>27</v>
      </c>
      <c r="G54" s="214">
        <v>1451284</v>
      </c>
      <c r="H54" s="214">
        <v>1405569</v>
      </c>
      <c r="I54" s="214">
        <v>12</v>
      </c>
      <c r="J54" s="214">
        <v>558</v>
      </c>
      <c r="K54" s="214">
        <v>53</v>
      </c>
      <c r="L54" s="214">
        <v>100</v>
      </c>
      <c r="M54" s="214">
        <v>44</v>
      </c>
      <c r="N54" s="214">
        <v>93</v>
      </c>
      <c r="O54" s="214">
        <v>268</v>
      </c>
    </row>
    <row r="55" spans="2:15">
      <c r="B55" s="295"/>
      <c r="C55" s="379">
        <v>6</v>
      </c>
      <c r="D55" s="86">
        <v>1994</v>
      </c>
      <c r="E55" s="214">
        <v>376</v>
      </c>
      <c r="F55" s="214">
        <v>27</v>
      </c>
      <c r="G55" s="214">
        <v>1550449</v>
      </c>
      <c r="H55" s="214">
        <v>1472284</v>
      </c>
      <c r="I55" s="214">
        <v>12</v>
      </c>
      <c r="J55" s="214">
        <v>555</v>
      </c>
      <c r="K55" s="214">
        <v>52</v>
      </c>
      <c r="L55" s="214">
        <v>93</v>
      </c>
      <c r="M55" s="214">
        <v>44</v>
      </c>
      <c r="N55" s="214">
        <v>97</v>
      </c>
      <c r="O55" s="214">
        <v>269</v>
      </c>
    </row>
    <row r="56" spans="2:15">
      <c r="B56" s="295"/>
      <c r="C56" s="379">
        <v>7</v>
      </c>
      <c r="D56" s="86">
        <v>1995</v>
      </c>
      <c r="E56" s="214">
        <v>375</v>
      </c>
      <c r="F56" s="214">
        <v>27</v>
      </c>
      <c r="G56" s="214">
        <v>1628462</v>
      </c>
      <c r="H56" s="214">
        <v>1558837</v>
      </c>
      <c r="I56" s="214">
        <v>12</v>
      </c>
      <c r="J56" s="214">
        <v>573</v>
      </c>
      <c r="K56" s="214">
        <v>52</v>
      </c>
      <c r="L56" s="214">
        <v>92</v>
      </c>
      <c r="M56" s="214">
        <v>45</v>
      </c>
      <c r="N56" s="214">
        <v>96</v>
      </c>
      <c r="O56" s="214">
        <v>288</v>
      </c>
    </row>
    <row r="57" spans="2:15">
      <c r="B57" s="295"/>
      <c r="C57" s="379">
        <v>8</v>
      </c>
      <c r="D57" s="86">
        <v>1996</v>
      </c>
      <c r="E57" s="214">
        <v>349</v>
      </c>
      <c r="F57" s="214">
        <v>27</v>
      </c>
      <c r="G57" s="214">
        <v>1682221</v>
      </c>
      <c r="H57" s="214">
        <v>1547964</v>
      </c>
      <c r="I57" s="214">
        <v>11</v>
      </c>
      <c r="J57" s="214">
        <v>625</v>
      </c>
      <c r="K57" s="214">
        <v>55</v>
      </c>
      <c r="L57" s="214">
        <v>116</v>
      </c>
      <c r="M57" s="214">
        <v>49</v>
      </c>
      <c r="N57" s="214">
        <v>104</v>
      </c>
      <c r="O57" s="214">
        <v>301</v>
      </c>
    </row>
    <row r="58" spans="2:15">
      <c r="B58" s="295"/>
      <c r="C58" s="379">
        <v>9</v>
      </c>
      <c r="D58" s="86">
        <v>1997</v>
      </c>
      <c r="E58" s="214">
        <v>346</v>
      </c>
      <c r="F58" s="214">
        <v>27</v>
      </c>
      <c r="G58" s="214">
        <v>1774489</v>
      </c>
      <c r="H58" s="214">
        <v>1602602</v>
      </c>
      <c r="I58" s="214">
        <v>12</v>
      </c>
      <c r="J58" s="214">
        <v>648</v>
      </c>
      <c r="K58" s="214">
        <v>55</v>
      </c>
      <c r="L58" s="214">
        <v>116</v>
      </c>
      <c r="M58" s="214">
        <v>51</v>
      </c>
      <c r="N58" s="214">
        <v>107</v>
      </c>
      <c r="O58" s="214">
        <v>319</v>
      </c>
    </row>
    <row r="59" spans="2:15">
      <c r="B59" s="295"/>
      <c r="C59" s="379">
        <v>10</v>
      </c>
      <c r="D59" s="86">
        <v>1998</v>
      </c>
      <c r="E59" s="214">
        <v>349</v>
      </c>
      <c r="F59" s="214">
        <v>27</v>
      </c>
      <c r="G59" s="214">
        <v>1854681</v>
      </c>
      <c r="H59" s="214">
        <v>1795200</v>
      </c>
      <c r="I59" s="214">
        <v>12</v>
      </c>
      <c r="J59" s="214">
        <v>671</v>
      </c>
      <c r="K59" s="214">
        <v>54</v>
      </c>
      <c r="L59" s="214">
        <v>123</v>
      </c>
      <c r="M59" s="214">
        <v>50</v>
      </c>
      <c r="N59" s="214">
        <v>112</v>
      </c>
      <c r="O59" s="214">
        <v>332</v>
      </c>
    </row>
    <row r="60" spans="2:15">
      <c r="B60" s="295"/>
      <c r="C60" s="379">
        <v>11</v>
      </c>
      <c r="D60" s="86">
        <v>1999</v>
      </c>
      <c r="E60" s="214">
        <v>350</v>
      </c>
      <c r="F60" s="214">
        <v>28</v>
      </c>
      <c r="G60" s="214">
        <v>1991472</v>
      </c>
      <c r="H60" s="214">
        <v>1993486</v>
      </c>
      <c r="I60" s="214">
        <v>13</v>
      </c>
      <c r="J60" s="214">
        <v>683</v>
      </c>
      <c r="K60" s="214">
        <v>54</v>
      </c>
      <c r="L60" s="214">
        <v>122</v>
      </c>
      <c r="M60" s="214">
        <v>53</v>
      </c>
      <c r="N60" s="214">
        <v>113</v>
      </c>
      <c r="O60" s="214">
        <v>341</v>
      </c>
    </row>
    <row r="61" spans="2:15">
      <c r="B61" s="295"/>
      <c r="C61" s="379">
        <v>12</v>
      </c>
      <c r="D61" s="86">
        <v>2000</v>
      </c>
      <c r="E61" s="214">
        <v>348</v>
      </c>
      <c r="F61" s="214">
        <v>28</v>
      </c>
      <c r="G61" s="214">
        <v>2086586</v>
      </c>
      <c r="H61" s="214">
        <v>2014379</v>
      </c>
      <c r="I61" s="214">
        <v>13</v>
      </c>
      <c r="J61" s="214">
        <v>679</v>
      </c>
      <c r="K61" s="214">
        <v>53</v>
      </c>
      <c r="L61" s="214">
        <v>121</v>
      </c>
      <c r="M61" s="214">
        <v>54</v>
      </c>
      <c r="N61" s="214">
        <v>113</v>
      </c>
      <c r="O61" s="214">
        <v>338</v>
      </c>
    </row>
    <row r="62" spans="2:15">
      <c r="B62" s="295"/>
      <c r="C62" s="379">
        <v>13</v>
      </c>
      <c r="D62" s="86">
        <v>2001</v>
      </c>
      <c r="E62" s="214">
        <v>348</v>
      </c>
      <c r="F62" s="214">
        <v>28</v>
      </c>
      <c r="G62" s="214">
        <v>2191672</v>
      </c>
      <c r="H62" s="214">
        <v>2010632</v>
      </c>
      <c r="I62" s="214">
        <v>14</v>
      </c>
      <c r="J62" s="214">
        <v>683</v>
      </c>
      <c r="K62" s="214">
        <v>53</v>
      </c>
      <c r="L62" s="214">
        <v>125</v>
      </c>
      <c r="M62" s="214">
        <v>55</v>
      </c>
      <c r="N62" s="214">
        <v>119</v>
      </c>
      <c r="O62" s="214">
        <v>331</v>
      </c>
    </row>
    <row r="63" spans="2:15">
      <c r="B63" s="295"/>
      <c r="C63" s="379">
        <v>14</v>
      </c>
      <c r="D63" s="86">
        <v>2002</v>
      </c>
      <c r="E63" s="214">
        <v>351</v>
      </c>
      <c r="F63" s="214">
        <v>28</v>
      </c>
      <c r="G63" s="214">
        <v>2232662</v>
      </c>
      <c r="H63" s="214">
        <v>2122210</v>
      </c>
      <c r="I63" s="214">
        <v>17</v>
      </c>
      <c r="J63" s="214">
        <v>699</v>
      </c>
      <c r="K63" s="214">
        <v>55</v>
      </c>
      <c r="L63" s="214">
        <v>129</v>
      </c>
      <c r="M63" s="214">
        <v>57</v>
      </c>
      <c r="N63" s="214">
        <v>118</v>
      </c>
      <c r="O63" s="214">
        <v>340</v>
      </c>
    </row>
    <row r="64" spans="2:15">
      <c r="B64" s="295"/>
      <c r="C64" s="379">
        <v>15</v>
      </c>
      <c r="D64" s="86">
        <v>2003</v>
      </c>
      <c r="E64" s="214">
        <v>356</v>
      </c>
      <c r="F64" s="214">
        <v>31</v>
      </c>
      <c r="G64" s="214">
        <v>2495452</v>
      </c>
      <c r="H64" s="214">
        <v>2385974</v>
      </c>
      <c r="I64" s="214">
        <v>18</v>
      </c>
      <c r="J64" s="214">
        <v>707</v>
      </c>
      <c r="K64" s="214">
        <v>55</v>
      </c>
      <c r="L64" s="214">
        <v>134</v>
      </c>
      <c r="M64" s="214">
        <v>56</v>
      </c>
      <c r="N64" s="214">
        <v>121</v>
      </c>
      <c r="O64" s="214">
        <v>341</v>
      </c>
    </row>
    <row r="65" spans="2:15">
      <c r="B65" s="295"/>
      <c r="C65" s="379">
        <v>16</v>
      </c>
      <c r="D65" s="86">
        <v>2004</v>
      </c>
      <c r="E65" s="214">
        <v>334</v>
      </c>
      <c r="F65" s="214">
        <v>32</v>
      </c>
      <c r="G65" s="214">
        <v>2592466</v>
      </c>
      <c r="H65" s="214">
        <v>2722927</v>
      </c>
      <c r="I65" s="214">
        <v>20</v>
      </c>
      <c r="J65" s="214">
        <v>706</v>
      </c>
      <c r="K65" s="214">
        <v>53</v>
      </c>
      <c r="L65" s="214">
        <v>123</v>
      </c>
      <c r="M65" s="214">
        <v>57</v>
      </c>
      <c r="N65" s="214">
        <v>118</v>
      </c>
      <c r="O65" s="214">
        <v>355</v>
      </c>
    </row>
    <row r="66" spans="2:15">
      <c r="B66" s="295"/>
      <c r="C66" s="379">
        <v>17</v>
      </c>
      <c r="D66" s="86">
        <v>2005</v>
      </c>
      <c r="E66" s="214">
        <v>334</v>
      </c>
      <c r="F66" s="214">
        <v>34</v>
      </c>
      <c r="G66" s="214">
        <v>2685111</v>
      </c>
      <c r="H66" s="214">
        <v>2851504</v>
      </c>
      <c r="I66" s="214">
        <v>21</v>
      </c>
      <c r="J66" s="214">
        <v>720</v>
      </c>
      <c r="K66" s="214">
        <v>59</v>
      </c>
      <c r="L66" s="214">
        <v>137</v>
      </c>
      <c r="M66" s="214">
        <v>55</v>
      </c>
      <c r="N66" s="214">
        <v>124</v>
      </c>
      <c r="O66" s="214">
        <v>345</v>
      </c>
    </row>
    <row r="67" spans="2:15">
      <c r="B67" s="295"/>
      <c r="C67" s="379">
        <v>18</v>
      </c>
      <c r="D67" s="86">
        <v>2006</v>
      </c>
      <c r="E67" s="214">
        <v>333</v>
      </c>
      <c r="F67" s="214">
        <v>34</v>
      </c>
      <c r="G67" s="214">
        <v>2739844</v>
      </c>
      <c r="H67" s="214">
        <v>2948061</v>
      </c>
      <c r="I67" s="214">
        <v>21</v>
      </c>
      <c r="J67" s="214">
        <v>695</v>
      </c>
      <c r="K67" s="214">
        <v>58</v>
      </c>
      <c r="L67" s="214">
        <v>134</v>
      </c>
      <c r="M67" s="214">
        <v>54</v>
      </c>
      <c r="N67" s="214">
        <v>119</v>
      </c>
      <c r="O67" s="214">
        <v>330</v>
      </c>
    </row>
    <row r="68" spans="2:15">
      <c r="B68" s="295"/>
      <c r="C68" s="379">
        <v>19</v>
      </c>
      <c r="D68" s="86">
        <v>2007</v>
      </c>
      <c r="E68" s="214">
        <v>337</v>
      </c>
      <c r="F68" s="214">
        <v>34</v>
      </c>
      <c r="G68" s="214">
        <v>2858867</v>
      </c>
      <c r="H68" s="214">
        <v>3195349</v>
      </c>
      <c r="I68" s="214">
        <v>20</v>
      </c>
      <c r="J68" s="214">
        <v>667</v>
      </c>
      <c r="K68" s="214">
        <v>56</v>
      </c>
      <c r="L68" s="214">
        <v>132</v>
      </c>
      <c r="M68" s="214">
        <v>48</v>
      </c>
      <c r="N68" s="214">
        <v>118</v>
      </c>
      <c r="O68" s="214">
        <v>313</v>
      </c>
    </row>
    <row r="69" spans="2:15" ht="18.75" customHeight="1">
      <c r="B69" s="378"/>
      <c r="C69" s="379">
        <v>20</v>
      </c>
      <c r="D69" s="86">
        <v>2008</v>
      </c>
      <c r="E69" s="214">
        <v>338</v>
      </c>
      <c r="F69" s="214">
        <v>34</v>
      </c>
      <c r="G69" s="214">
        <v>2955021</v>
      </c>
      <c r="H69" s="214">
        <v>3259940</v>
      </c>
      <c r="I69" s="214">
        <v>20</v>
      </c>
      <c r="J69" s="214">
        <v>633</v>
      </c>
      <c r="K69" s="214">
        <v>55</v>
      </c>
      <c r="L69" s="214">
        <v>118</v>
      </c>
      <c r="M69" s="214">
        <v>49</v>
      </c>
      <c r="N69" s="214">
        <v>109</v>
      </c>
      <c r="O69" s="214">
        <v>302</v>
      </c>
    </row>
    <row r="70" spans="2:15" ht="18.75" customHeight="1">
      <c r="B70" s="378"/>
      <c r="C70" s="379">
        <v>21</v>
      </c>
      <c r="D70" s="86">
        <v>2009</v>
      </c>
      <c r="E70" s="214">
        <v>344</v>
      </c>
      <c r="F70" s="214">
        <v>34</v>
      </c>
      <c r="G70" s="214">
        <v>2968750</v>
      </c>
      <c r="H70" s="214">
        <v>3402683</v>
      </c>
      <c r="I70" s="214">
        <v>22</v>
      </c>
      <c r="J70" s="214">
        <v>633</v>
      </c>
      <c r="K70" s="214">
        <v>55</v>
      </c>
      <c r="L70" s="214">
        <v>118</v>
      </c>
      <c r="M70" s="214">
        <v>49</v>
      </c>
      <c r="N70" s="214">
        <v>109</v>
      </c>
      <c r="O70" s="214">
        <v>302</v>
      </c>
    </row>
    <row r="71" spans="2:15" ht="18.75" customHeight="1">
      <c r="B71" s="378"/>
      <c r="C71" s="379">
        <v>22</v>
      </c>
      <c r="D71" s="86">
        <v>2010</v>
      </c>
      <c r="E71" s="214">
        <v>346</v>
      </c>
      <c r="F71" s="214">
        <v>35</v>
      </c>
      <c r="G71" s="214">
        <v>3042706</v>
      </c>
      <c r="H71" s="214">
        <v>3310771</v>
      </c>
      <c r="I71" s="214">
        <v>22</v>
      </c>
      <c r="J71" s="214">
        <v>630</v>
      </c>
      <c r="K71" s="214">
        <v>55</v>
      </c>
      <c r="L71" s="214">
        <v>118</v>
      </c>
      <c r="M71" s="214">
        <v>49</v>
      </c>
      <c r="N71" s="214">
        <v>109</v>
      </c>
      <c r="O71" s="214">
        <v>299</v>
      </c>
    </row>
    <row r="72" spans="2:15" ht="18.75" customHeight="1">
      <c r="B72" s="378"/>
      <c r="C72" s="379">
        <v>23</v>
      </c>
      <c r="D72" s="86">
        <v>2011</v>
      </c>
      <c r="E72" s="214">
        <v>347</v>
      </c>
      <c r="F72" s="214">
        <v>35</v>
      </c>
      <c r="G72" s="214">
        <v>3170988</v>
      </c>
      <c r="H72" s="214">
        <v>3328308</v>
      </c>
      <c r="I72" s="214">
        <v>22</v>
      </c>
      <c r="J72" s="214">
        <v>630</v>
      </c>
      <c r="K72" s="214">
        <v>55</v>
      </c>
      <c r="L72" s="214">
        <v>118</v>
      </c>
      <c r="M72" s="214">
        <v>49</v>
      </c>
      <c r="N72" s="214">
        <v>109</v>
      </c>
      <c r="O72" s="214">
        <v>299</v>
      </c>
    </row>
    <row r="73" spans="2:15">
      <c r="B73" s="378"/>
      <c r="C73" s="379">
        <v>24</v>
      </c>
      <c r="D73" s="86">
        <v>2012</v>
      </c>
      <c r="E73" s="214">
        <v>332</v>
      </c>
      <c r="F73" s="214">
        <v>35</v>
      </c>
      <c r="G73" s="214">
        <v>3258613</v>
      </c>
      <c r="H73" s="214">
        <v>3309894</v>
      </c>
      <c r="I73" s="214">
        <v>22</v>
      </c>
      <c r="J73" s="214">
        <v>631</v>
      </c>
      <c r="K73" s="214">
        <v>55</v>
      </c>
      <c r="L73" s="214">
        <v>111</v>
      </c>
      <c r="M73" s="214">
        <v>49</v>
      </c>
      <c r="N73" s="214">
        <v>109</v>
      </c>
      <c r="O73" s="214">
        <v>307</v>
      </c>
    </row>
    <row r="74" spans="2:15">
      <c r="B74" s="378"/>
      <c r="C74" s="379">
        <v>25</v>
      </c>
      <c r="D74" s="86">
        <v>2013</v>
      </c>
      <c r="E74" s="214">
        <v>328</v>
      </c>
      <c r="F74" s="214">
        <v>37</v>
      </c>
      <c r="G74" s="214">
        <v>3373875</v>
      </c>
      <c r="H74" s="214">
        <v>3284264</v>
      </c>
      <c r="I74" s="214">
        <v>23</v>
      </c>
      <c r="J74" s="214">
        <v>631</v>
      </c>
      <c r="K74" s="214">
        <v>55</v>
      </c>
      <c r="L74" s="214">
        <v>111</v>
      </c>
      <c r="M74" s="214">
        <v>49</v>
      </c>
      <c r="N74" s="214">
        <v>109</v>
      </c>
      <c r="O74" s="214">
        <v>307</v>
      </c>
    </row>
    <row r="75" spans="2:15">
      <c r="B75" s="378"/>
      <c r="C75" s="379">
        <v>26</v>
      </c>
      <c r="D75" s="86">
        <v>2014</v>
      </c>
      <c r="E75" s="214">
        <v>324</v>
      </c>
      <c r="F75" s="214">
        <v>37</v>
      </c>
      <c r="G75" s="214">
        <v>3479853</v>
      </c>
      <c r="H75" s="214">
        <v>3802283</v>
      </c>
      <c r="I75" s="214">
        <v>22</v>
      </c>
      <c r="J75" s="214">
        <v>617</v>
      </c>
      <c r="K75" s="214">
        <v>53</v>
      </c>
      <c r="L75" s="214">
        <v>115</v>
      </c>
      <c r="M75" s="214">
        <v>46</v>
      </c>
      <c r="N75" s="214">
        <v>115</v>
      </c>
      <c r="O75" s="214">
        <v>288</v>
      </c>
    </row>
    <row r="76" spans="2:15">
      <c r="B76" s="378"/>
      <c r="C76" s="379">
        <v>27</v>
      </c>
      <c r="D76" s="86">
        <v>2015</v>
      </c>
      <c r="E76" s="214">
        <v>323</v>
      </c>
      <c r="F76" s="214">
        <v>38</v>
      </c>
      <c r="G76" s="214">
        <v>3543960</v>
      </c>
      <c r="H76" s="214">
        <v>3323824</v>
      </c>
      <c r="I76" s="214">
        <v>23</v>
      </c>
      <c r="J76" s="214">
        <v>611</v>
      </c>
      <c r="K76" s="214">
        <v>51</v>
      </c>
      <c r="L76" s="214">
        <v>117</v>
      </c>
      <c r="M76" s="214">
        <v>41</v>
      </c>
      <c r="N76" s="214">
        <v>117</v>
      </c>
      <c r="O76" s="214">
        <v>285</v>
      </c>
    </row>
    <row r="77" spans="2:15">
      <c r="B77" s="378"/>
      <c r="C77" s="379">
        <v>28</v>
      </c>
      <c r="D77" s="86">
        <v>2016</v>
      </c>
      <c r="E77" s="214">
        <v>319</v>
      </c>
      <c r="F77" s="214">
        <v>38</v>
      </c>
      <c r="G77" s="214">
        <v>3612418</v>
      </c>
      <c r="H77" s="214">
        <v>3261204</v>
      </c>
      <c r="I77" s="214">
        <v>23</v>
      </c>
      <c r="J77" s="214">
        <v>611</v>
      </c>
      <c r="K77" s="214">
        <v>51</v>
      </c>
      <c r="L77" s="214">
        <v>117</v>
      </c>
      <c r="M77" s="214">
        <v>41</v>
      </c>
      <c r="N77" s="214">
        <v>117</v>
      </c>
      <c r="O77" s="214">
        <v>285</v>
      </c>
    </row>
    <row r="78" spans="2:15">
      <c r="B78" s="378"/>
      <c r="C78" s="379">
        <v>29</v>
      </c>
      <c r="D78" s="86">
        <v>2017</v>
      </c>
      <c r="E78" s="214">
        <v>317</v>
      </c>
      <c r="F78" s="214">
        <v>38</v>
      </c>
      <c r="G78" s="214">
        <v>3658035</v>
      </c>
      <c r="H78" s="214">
        <v>3199220</v>
      </c>
      <c r="I78" s="214">
        <v>23</v>
      </c>
      <c r="J78" s="214">
        <v>611</v>
      </c>
      <c r="K78" s="214">
        <v>51</v>
      </c>
      <c r="L78" s="214">
        <v>120</v>
      </c>
      <c r="M78" s="214">
        <v>42</v>
      </c>
      <c r="N78" s="214">
        <v>116</v>
      </c>
      <c r="O78" s="214">
        <v>282</v>
      </c>
    </row>
    <row r="79" spans="2:15">
      <c r="B79" s="378"/>
      <c r="C79" s="379">
        <v>30</v>
      </c>
      <c r="D79" s="86">
        <v>2018</v>
      </c>
      <c r="E79" s="214">
        <v>316</v>
      </c>
      <c r="F79" s="214">
        <v>39</v>
      </c>
      <c r="G79" s="214">
        <v>3729050</v>
      </c>
      <c r="H79" s="214">
        <v>3219452</v>
      </c>
      <c r="I79" s="214">
        <v>23</v>
      </c>
      <c r="J79" s="214">
        <v>613</v>
      </c>
      <c r="K79" s="214">
        <v>51</v>
      </c>
      <c r="L79" s="214">
        <v>117</v>
      </c>
      <c r="M79" s="214">
        <v>40</v>
      </c>
      <c r="N79" s="214">
        <v>119</v>
      </c>
      <c r="O79" s="214">
        <v>286</v>
      </c>
    </row>
    <row r="80" spans="2:15">
      <c r="B80" s="378" t="s">
        <v>86</v>
      </c>
      <c r="C80" s="379">
        <v>1</v>
      </c>
      <c r="D80" s="86">
        <v>2019</v>
      </c>
      <c r="E80" s="214">
        <v>318</v>
      </c>
      <c r="F80" s="214">
        <v>39</v>
      </c>
      <c r="G80" s="214">
        <v>3781399</v>
      </c>
      <c r="H80" s="214">
        <v>3182462</v>
      </c>
      <c r="I80" s="214">
        <v>24</v>
      </c>
      <c r="J80" s="214">
        <v>602</v>
      </c>
      <c r="K80" s="214">
        <v>51</v>
      </c>
      <c r="L80" s="214">
        <v>115</v>
      </c>
      <c r="M80" s="214">
        <v>38</v>
      </c>
      <c r="N80" s="214">
        <v>117</v>
      </c>
      <c r="O80" s="214">
        <v>281</v>
      </c>
    </row>
    <row r="81" spans="2:15">
      <c r="B81" s="378"/>
      <c r="C81" s="379">
        <v>2</v>
      </c>
      <c r="D81" s="86">
        <v>2020</v>
      </c>
      <c r="E81" s="214">
        <v>318</v>
      </c>
      <c r="F81" s="214">
        <v>40</v>
      </c>
      <c r="G81" s="214">
        <v>3781590</v>
      </c>
      <c r="H81" s="214">
        <v>2723227</v>
      </c>
      <c r="I81" s="214">
        <v>24</v>
      </c>
      <c r="J81" s="214">
        <v>595</v>
      </c>
      <c r="K81" s="214">
        <v>51</v>
      </c>
      <c r="L81" s="214">
        <v>114</v>
      </c>
      <c r="M81" s="214">
        <v>37</v>
      </c>
      <c r="N81" s="214">
        <v>115</v>
      </c>
      <c r="O81" s="214">
        <v>278</v>
      </c>
    </row>
    <row r="82" spans="2:15">
      <c r="B82" s="378"/>
      <c r="C82" s="379">
        <v>3</v>
      </c>
      <c r="D82" s="86">
        <v>2021</v>
      </c>
      <c r="E82" s="214">
        <v>314</v>
      </c>
      <c r="F82" s="214">
        <v>40</v>
      </c>
      <c r="G82" s="214">
        <v>3799152</v>
      </c>
      <c r="H82" s="214">
        <v>3032043</v>
      </c>
      <c r="I82" s="214">
        <v>24</v>
      </c>
      <c r="J82" s="214">
        <v>595</v>
      </c>
      <c r="K82" s="214">
        <v>51</v>
      </c>
      <c r="L82" s="214">
        <v>114</v>
      </c>
      <c r="M82" s="214">
        <v>37</v>
      </c>
      <c r="N82" s="214">
        <v>116</v>
      </c>
      <c r="O82" s="341">
        <v>277</v>
      </c>
    </row>
    <row r="83" spans="2:15">
      <c r="B83" s="378"/>
      <c r="C83" s="379">
        <v>4</v>
      </c>
      <c r="D83" s="86">
        <v>2022</v>
      </c>
      <c r="E83" s="214">
        <v>307</v>
      </c>
      <c r="F83" s="214">
        <v>40</v>
      </c>
      <c r="G83" s="214">
        <v>3838761</v>
      </c>
      <c r="H83" s="214">
        <v>2703254</v>
      </c>
      <c r="I83" s="214">
        <v>24</v>
      </c>
      <c r="J83" s="214">
        <v>585</v>
      </c>
      <c r="K83" s="214">
        <v>51</v>
      </c>
      <c r="L83" s="214">
        <v>110</v>
      </c>
      <c r="M83" s="214">
        <v>37</v>
      </c>
      <c r="N83" s="214">
        <v>115</v>
      </c>
      <c r="O83" s="341">
        <v>272</v>
      </c>
    </row>
    <row r="84" spans="2:15">
      <c r="B84" s="378"/>
      <c r="C84" s="379">
        <v>5</v>
      </c>
      <c r="D84" s="86">
        <v>2023</v>
      </c>
      <c r="E84" s="214">
        <v>307</v>
      </c>
      <c r="F84" s="214">
        <v>40</v>
      </c>
      <c r="G84" s="214">
        <v>3882939</v>
      </c>
      <c r="H84" s="214">
        <v>2781902</v>
      </c>
      <c r="I84" s="214">
        <v>24</v>
      </c>
      <c r="J84" s="214">
        <v>577</v>
      </c>
      <c r="K84" s="214">
        <v>50</v>
      </c>
      <c r="L84" s="214">
        <v>109</v>
      </c>
      <c r="M84" s="214">
        <v>36</v>
      </c>
      <c r="N84" s="214">
        <v>115</v>
      </c>
      <c r="O84" s="341">
        <v>267</v>
      </c>
    </row>
    <row r="85" spans="2:15">
      <c r="B85" s="381"/>
      <c r="C85" s="383"/>
      <c r="D85" s="386"/>
      <c r="E85" s="212"/>
      <c r="F85" s="212"/>
      <c r="G85" s="212"/>
      <c r="H85" s="212"/>
      <c r="I85" s="212"/>
      <c r="J85" s="212"/>
      <c r="K85" s="212"/>
      <c r="L85" s="212"/>
      <c r="M85" s="212"/>
      <c r="N85" s="212"/>
      <c r="O85" s="212"/>
    </row>
    <row r="87" spans="2:15">
      <c r="B87" t="s">
        <v>1076</v>
      </c>
    </row>
    <row r="88" spans="2:15">
      <c r="B88" t="s">
        <v>1075</v>
      </c>
    </row>
    <row r="89" spans="2:15">
      <c r="B89" t="s">
        <v>1074</v>
      </c>
    </row>
  </sheetData>
  <mergeCells count="5">
    <mergeCell ref="I4:I5"/>
    <mergeCell ref="J4:O4"/>
    <mergeCell ref="F4:H4"/>
    <mergeCell ref="B4:D5"/>
    <mergeCell ref="E4:E5"/>
  </mergeCells>
  <phoneticPr fontId="9"/>
  <pageMargins left="0.59055118110236227" right="0.59055118110236227" top="0.59055118110236227" bottom="0.59055118110236227" header="0.31496062992125984" footer="0.31496062992125984"/>
  <pageSetup paperSize="9" scale="49" orientation="landscape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E53F0-6A0D-4740-A201-DCF010E7516B}">
  <sheetPr>
    <pageSetUpPr fitToPage="1"/>
  </sheetPr>
  <dimension ref="B1:N113"/>
  <sheetViews>
    <sheetView zoomScale="80" zoomScaleNormal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/>
    </sheetView>
  </sheetViews>
  <sheetFormatPr defaultRowHeight="18.75"/>
  <cols>
    <col min="2" max="4" width="5.625" customWidth="1"/>
  </cols>
  <sheetData>
    <row r="1" spans="2:14" ht="39.950000000000003" customHeight="1" thickBot="1">
      <c r="B1" s="76" t="s">
        <v>1101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3"/>
    </row>
    <row r="2" spans="2:14" ht="19.5" thickTop="1"/>
    <row r="3" spans="2:14">
      <c r="B3" t="s">
        <v>1100</v>
      </c>
    </row>
    <row r="4" spans="2:14">
      <c r="B4" s="587" t="s">
        <v>106</v>
      </c>
      <c r="C4" s="587"/>
      <c r="D4" s="587"/>
      <c r="E4" s="587" t="s">
        <v>1013</v>
      </c>
      <c r="F4" s="587" t="s">
        <v>1099</v>
      </c>
      <c r="G4" s="587" t="s">
        <v>1098</v>
      </c>
      <c r="H4" s="665" t="s">
        <v>1097</v>
      </c>
      <c r="I4" s="350"/>
      <c r="J4" s="587" t="s">
        <v>1096</v>
      </c>
      <c r="K4" s="587" t="s">
        <v>1095</v>
      </c>
      <c r="L4" s="587" t="s">
        <v>1094</v>
      </c>
      <c r="M4" s="587" t="s">
        <v>1093</v>
      </c>
      <c r="N4" s="587" t="s">
        <v>909</v>
      </c>
    </row>
    <row r="5" spans="2:14">
      <c r="B5" s="587"/>
      <c r="C5" s="587"/>
      <c r="D5" s="587"/>
      <c r="E5" s="587"/>
      <c r="F5" s="587"/>
      <c r="G5" s="587"/>
      <c r="H5" s="587"/>
      <c r="I5" s="349" t="s">
        <v>1092</v>
      </c>
      <c r="J5" s="587"/>
      <c r="K5" s="587"/>
      <c r="L5" s="587"/>
      <c r="M5" s="587"/>
      <c r="N5" s="587"/>
    </row>
    <row r="6" spans="2:14">
      <c r="B6" s="152" t="s">
        <v>352</v>
      </c>
      <c r="C6" s="282"/>
      <c r="D6" s="282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2:14">
      <c r="B7" s="364" t="s">
        <v>411</v>
      </c>
      <c r="C7" s="379">
        <v>48</v>
      </c>
      <c r="D7" s="86">
        <v>1973</v>
      </c>
      <c r="E7" s="214">
        <v>28</v>
      </c>
      <c r="F7" s="214">
        <v>2</v>
      </c>
      <c r="G7" s="214">
        <v>6</v>
      </c>
      <c r="H7" s="214">
        <v>5</v>
      </c>
      <c r="I7" s="214" t="s">
        <v>441</v>
      </c>
      <c r="J7" s="214">
        <v>1</v>
      </c>
      <c r="K7" s="214">
        <v>14</v>
      </c>
      <c r="L7" s="214" t="s">
        <v>188</v>
      </c>
      <c r="M7" s="214" t="s">
        <v>188</v>
      </c>
      <c r="N7" s="214" t="s">
        <v>188</v>
      </c>
    </row>
    <row r="8" spans="2:14">
      <c r="B8" s="295"/>
      <c r="C8" s="379">
        <v>49</v>
      </c>
      <c r="D8" s="86">
        <v>1974</v>
      </c>
      <c r="E8" s="214">
        <v>21</v>
      </c>
      <c r="F8" s="214">
        <v>2</v>
      </c>
      <c r="G8" s="214">
        <v>6</v>
      </c>
      <c r="H8" s="214">
        <v>5</v>
      </c>
      <c r="I8" s="214" t="s">
        <v>441</v>
      </c>
      <c r="J8" s="214">
        <v>1</v>
      </c>
      <c r="K8" s="214">
        <v>7</v>
      </c>
      <c r="L8" s="214" t="s">
        <v>188</v>
      </c>
      <c r="M8" s="214" t="s">
        <v>188</v>
      </c>
      <c r="N8" s="214" t="s">
        <v>188</v>
      </c>
    </row>
    <row r="9" spans="2:14">
      <c r="B9" s="295"/>
      <c r="C9" s="379">
        <v>50</v>
      </c>
      <c r="D9" s="86">
        <v>1975</v>
      </c>
      <c r="E9" s="214">
        <v>7</v>
      </c>
      <c r="F9" s="214">
        <v>3</v>
      </c>
      <c r="G9" s="214">
        <v>1</v>
      </c>
      <c r="H9" s="214">
        <v>2</v>
      </c>
      <c r="I9" s="214" t="s">
        <v>441</v>
      </c>
      <c r="J9" s="214" t="s">
        <v>188</v>
      </c>
      <c r="K9" s="214">
        <v>1</v>
      </c>
      <c r="L9" s="214" t="s">
        <v>188</v>
      </c>
      <c r="M9" s="214" t="s">
        <v>188</v>
      </c>
      <c r="N9" s="214" t="s">
        <v>188</v>
      </c>
    </row>
    <row r="10" spans="2:14">
      <c r="B10" s="295"/>
      <c r="C10" s="379">
        <v>51</v>
      </c>
      <c r="D10" s="86">
        <v>1976</v>
      </c>
      <c r="E10" s="214">
        <v>1</v>
      </c>
      <c r="F10" s="214" t="s">
        <v>188</v>
      </c>
      <c r="G10" s="214" t="s">
        <v>188</v>
      </c>
      <c r="H10" s="214" t="s">
        <v>188</v>
      </c>
      <c r="I10" s="214" t="s">
        <v>441</v>
      </c>
      <c r="J10" s="214" t="s">
        <v>188</v>
      </c>
      <c r="K10" s="214">
        <v>1</v>
      </c>
      <c r="L10" s="214" t="s">
        <v>188</v>
      </c>
      <c r="M10" s="214" t="s">
        <v>188</v>
      </c>
      <c r="N10" s="214" t="s">
        <v>188</v>
      </c>
    </row>
    <row r="11" spans="2:14">
      <c r="B11" s="295"/>
      <c r="C11" s="379">
        <v>52</v>
      </c>
      <c r="D11" s="86">
        <v>1977</v>
      </c>
      <c r="E11" s="214" t="s">
        <v>188</v>
      </c>
      <c r="F11" s="214" t="s">
        <v>188</v>
      </c>
      <c r="G11" s="214" t="s">
        <v>188</v>
      </c>
      <c r="H11" s="214" t="s">
        <v>188</v>
      </c>
      <c r="I11" s="214" t="s">
        <v>441</v>
      </c>
      <c r="J11" s="214" t="s">
        <v>188</v>
      </c>
      <c r="K11" s="214" t="s">
        <v>188</v>
      </c>
      <c r="L11" s="214" t="s">
        <v>188</v>
      </c>
      <c r="M11" s="214" t="s">
        <v>188</v>
      </c>
      <c r="N11" s="214" t="s">
        <v>188</v>
      </c>
    </row>
    <row r="12" spans="2:14">
      <c r="B12" s="295"/>
      <c r="C12" s="379">
        <v>53</v>
      </c>
      <c r="D12" s="86">
        <v>1978</v>
      </c>
      <c r="E12" s="214" t="s">
        <v>188</v>
      </c>
      <c r="F12" s="214" t="s">
        <v>188</v>
      </c>
      <c r="G12" s="214" t="s">
        <v>188</v>
      </c>
      <c r="H12" s="214" t="s">
        <v>188</v>
      </c>
      <c r="I12" s="214" t="s">
        <v>441</v>
      </c>
      <c r="J12" s="214" t="s">
        <v>188</v>
      </c>
      <c r="K12" s="214" t="s">
        <v>188</v>
      </c>
      <c r="L12" s="214" t="s">
        <v>188</v>
      </c>
      <c r="M12" s="214" t="s">
        <v>188</v>
      </c>
      <c r="N12" s="214" t="s">
        <v>188</v>
      </c>
    </row>
    <row r="13" spans="2:14">
      <c r="B13" s="295"/>
      <c r="C13" s="379">
        <v>54</v>
      </c>
      <c r="D13" s="86">
        <v>1979</v>
      </c>
      <c r="E13" s="214">
        <v>2</v>
      </c>
      <c r="F13" s="214" t="s">
        <v>188</v>
      </c>
      <c r="G13" s="214" t="s">
        <v>188</v>
      </c>
      <c r="H13" s="214" t="s">
        <v>188</v>
      </c>
      <c r="I13" s="214" t="s">
        <v>441</v>
      </c>
      <c r="J13" s="214" t="s">
        <v>188</v>
      </c>
      <c r="K13" s="214">
        <v>2</v>
      </c>
      <c r="L13" s="214" t="s">
        <v>188</v>
      </c>
      <c r="M13" s="214" t="s">
        <v>188</v>
      </c>
      <c r="N13" s="214" t="s">
        <v>188</v>
      </c>
    </row>
    <row r="14" spans="2:14">
      <c r="B14" s="295"/>
      <c r="C14" s="379">
        <v>55</v>
      </c>
      <c r="D14" s="86">
        <v>1980</v>
      </c>
      <c r="E14" s="214">
        <v>3</v>
      </c>
      <c r="F14" s="214" t="s">
        <v>188</v>
      </c>
      <c r="G14" s="214" t="s">
        <v>188</v>
      </c>
      <c r="H14" s="214">
        <v>2</v>
      </c>
      <c r="I14" s="214" t="s">
        <v>441</v>
      </c>
      <c r="J14" s="214" t="s">
        <v>188</v>
      </c>
      <c r="K14" s="214">
        <v>1</v>
      </c>
      <c r="L14" s="214" t="s">
        <v>188</v>
      </c>
      <c r="M14" s="214" t="s">
        <v>188</v>
      </c>
      <c r="N14" s="214" t="s">
        <v>188</v>
      </c>
    </row>
    <row r="15" spans="2:14">
      <c r="B15" s="295"/>
      <c r="C15" s="379">
        <v>56</v>
      </c>
      <c r="D15" s="86">
        <v>1981</v>
      </c>
      <c r="E15" s="214">
        <v>3</v>
      </c>
      <c r="F15" s="214" t="s">
        <v>188</v>
      </c>
      <c r="G15" s="214">
        <v>2</v>
      </c>
      <c r="H15" s="214" t="s">
        <v>188</v>
      </c>
      <c r="I15" s="214" t="s">
        <v>441</v>
      </c>
      <c r="J15" s="214" t="s">
        <v>188</v>
      </c>
      <c r="K15" s="214">
        <v>1</v>
      </c>
      <c r="L15" s="214" t="s">
        <v>188</v>
      </c>
      <c r="M15" s="214" t="s">
        <v>188</v>
      </c>
      <c r="N15" s="214" t="s">
        <v>188</v>
      </c>
    </row>
    <row r="16" spans="2:14">
      <c r="B16" s="295"/>
      <c r="C16" s="379">
        <v>57</v>
      </c>
      <c r="D16" s="86">
        <v>1982</v>
      </c>
      <c r="E16" s="214">
        <v>3</v>
      </c>
      <c r="F16" s="214" t="s">
        <v>188</v>
      </c>
      <c r="G16" s="214">
        <v>2</v>
      </c>
      <c r="H16" s="214">
        <v>1</v>
      </c>
      <c r="I16" s="214" t="s">
        <v>441</v>
      </c>
      <c r="J16" s="214" t="s">
        <v>188</v>
      </c>
      <c r="K16" s="214" t="s">
        <v>188</v>
      </c>
      <c r="L16" s="214" t="s">
        <v>188</v>
      </c>
      <c r="M16" s="214" t="s">
        <v>188</v>
      </c>
      <c r="N16" s="214" t="s">
        <v>188</v>
      </c>
    </row>
    <row r="17" spans="2:14">
      <c r="B17" s="295"/>
      <c r="C17" s="379">
        <v>58</v>
      </c>
      <c r="D17" s="86">
        <v>1983</v>
      </c>
      <c r="E17" s="214">
        <v>4</v>
      </c>
      <c r="F17" s="214" t="s">
        <v>188</v>
      </c>
      <c r="G17" s="214">
        <v>2</v>
      </c>
      <c r="H17" s="214" t="s">
        <v>188</v>
      </c>
      <c r="I17" s="214" t="s">
        <v>441</v>
      </c>
      <c r="J17" s="214">
        <v>1</v>
      </c>
      <c r="K17" s="214" t="s">
        <v>188</v>
      </c>
      <c r="L17" s="214" t="s">
        <v>188</v>
      </c>
      <c r="M17" s="214" t="s">
        <v>188</v>
      </c>
      <c r="N17" s="214">
        <v>1</v>
      </c>
    </row>
    <row r="18" spans="2:14">
      <c r="B18" s="295"/>
      <c r="C18" s="379">
        <v>59</v>
      </c>
      <c r="D18" s="86">
        <v>1984</v>
      </c>
      <c r="E18" s="214">
        <v>6</v>
      </c>
      <c r="F18" s="214">
        <v>1</v>
      </c>
      <c r="G18" s="214">
        <v>1</v>
      </c>
      <c r="H18" s="214" t="s">
        <v>188</v>
      </c>
      <c r="I18" s="214" t="s">
        <v>441</v>
      </c>
      <c r="J18" s="214" t="s">
        <v>188</v>
      </c>
      <c r="K18" s="214">
        <v>4</v>
      </c>
      <c r="L18" s="214" t="s">
        <v>188</v>
      </c>
      <c r="M18" s="214" t="s">
        <v>188</v>
      </c>
      <c r="N18" s="214" t="s">
        <v>188</v>
      </c>
    </row>
    <row r="19" spans="2:14">
      <c r="B19" s="295"/>
      <c r="C19" s="379">
        <v>60</v>
      </c>
      <c r="D19" s="86">
        <v>1985</v>
      </c>
      <c r="E19" s="214">
        <v>3</v>
      </c>
      <c r="F19" s="214">
        <v>1</v>
      </c>
      <c r="G19" s="214">
        <v>1</v>
      </c>
      <c r="H19" s="214" t="s">
        <v>188</v>
      </c>
      <c r="I19" s="214" t="s">
        <v>441</v>
      </c>
      <c r="J19" s="214">
        <v>1</v>
      </c>
      <c r="K19" s="214" t="s">
        <v>188</v>
      </c>
      <c r="L19" s="214" t="s">
        <v>188</v>
      </c>
      <c r="M19" s="214" t="s">
        <v>188</v>
      </c>
      <c r="N19" s="214" t="s">
        <v>188</v>
      </c>
    </row>
    <row r="20" spans="2:14">
      <c r="B20" s="295"/>
      <c r="C20" s="379">
        <v>61</v>
      </c>
      <c r="D20" s="86">
        <v>1986</v>
      </c>
      <c r="E20" s="214">
        <v>1</v>
      </c>
      <c r="F20" s="214">
        <v>1</v>
      </c>
      <c r="G20" s="214" t="s">
        <v>188</v>
      </c>
      <c r="H20" s="214" t="s">
        <v>188</v>
      </c>
      <c r="I20" s="214" t="s">
        <v>441</v>
      </c>
      <c r="J20" s="214" t="s">
        <v>188</v>
      </c>
      <c r="K20" s="214" t="s">
        <v>188</v>
      </c>
      <c r="L20" s="214" t="s">
        <v>188</v>
      </c>
      <c r="M20" s="214" t="s">
        <v>188</v>
      </c>
      <c r="N20" s="214" t="s">
        <v>188</v>
      </c>
    </row>
    <row r="21" spans="2:14">
      <c r="B21" s="295"/>
      <c r="C21" s="379">
        <v>62</v>
      </c>
      <c r="D21" s="86">
        <v>1987</v>
      </c>
      <c r="E21" s="214">
        <v>3</v>
      </c>
      <c r="F21" s="214" t="s">
        <v>188</v>
      </c>
      <c r="G21" s="214">
        <v>3</v>
      </c>
      <c r="H21" s="214" t="s">
        <v>188</v>
      </c>
      <c r="I21" s="214" t="s">
        <v>441</v>
      </c>
      <c r="J21" s="214" t="s">
        <v>188</v>
      </c>
      <c r="K21" s="214" t="s">
        <v>188</v>
      </c>
      <c r="L21" s="214" t="s">
        <v>188</v>
      </c>
      <c r="M21" s="214" t="s">
        <v>188</v>
      </c>
      <c r="N21" s="214" t="s">
        <v>188</v>
      </c>
    </row>
    <row r="22" spans="2:14">
      <c r="B22" s="295"/>
      <c r="C22" s="379">
        <v>63</v>
      </c>
      <c r="D22" s="86">
        <v>1988</v>
      </c>
      <c r="E22" s="214" t="s">
        <v>188</v>
      </c>
      <c r="F22" s="214" t="s">
        <v>188</v>
      </c>
      <c r="G22" s="214" t="s">
        <v>188</v>
      </c>
      <c r="H22" s="214" t="s">
        <v>188</v>
      </c>
      <c r="I22" s="214" t="s">
        <v>441</v>
      </c>
      <c r="J22" s="214" t="s">
        <v>188</v>
      </c>
      <c r="K22" s="214" t="s">
        <v>188</v>
      </c>
      <c r="L22" s="214" t="s">
        <v>188</v>
      </c>
      <c r="M22" s="214" t="s">
        <v>188</v>
      </c>
      <c r="N22" s="214" t="s">
        <v>188</v>
      </c>
    </row>
    <row r="23" spans="2:14">
      <c r="B23" s="364" t="s">
        <v>87</v>
      </c>
      <c r="C23" s="379">
        <v>1</v>
      </c>
      <c r="D23" s="86">
        <v>1989</v>
      </c>
      <c r="E23" s="214" t="s">
        <v>188</v>
      </c>
      <c r="F23" s="214" t="s">
        <v>188</v>
      </c>
      <c r="G23" s="214" t="s">
        <v>188</v>
      </c>
      <c r="H23" s="214" t="s">
        <v>188</v>
      </c>
      <c r="I23" s="214" t="s">
        <v>441</v>
      </c>
      <c r="J23" s="214" t="s">
        <v>188</v>
      </c>
      <c r="K23" s="214" t="s">
        <v>188</v>
      </c>
      <c r="L23" s="214" t="s">
        <v>188</v>
      </c>
      <c r="M23" s="214" t="s">
        <v>188</v>
      </c>
      <c r="N23" s="214" t="s">
        <v>188</v>
      </c>
    </row>
    <row r="24" spans="2:14">
      <c r="B24" s="295"/>
      <c r="C24" s="379">
        <v>2</v>
      </c>
      <c r="D24" s="86">
        <v>1990</v>
      </c>
      <c r="E24" s="214">
        <v>1</v>
      </c>
      <c r="F24" s="214" t="s">
        <v>188</v>
      </c>
      <c r="G24" s="214" t="s">
        <v>188</v>
      </c>
      <c r="H24" s="214">
        <v>1</v>
      </c>
      <c r="I24" s="214" t="s">
        <v>188</v>
      </c>
      <c r="J24" s="214" t="s">
        <v>188</v>
      </c>
      <c r="K24" s="214" t="s">
        <v>188</v>
      </c>
      <c r="L24" s="214" t="s">
        <v>188</v>
      </c>
      <c r="M24" s="214" t="s">
        <v>188</v>
      </c>
      <c r="N24" s="214" t="s">
        <v>188</v>
      </c>
    </row>
    <row r="25" spans="2:14">
      <c r="B25" s="295"/>
      <c r="C25" s="379">
        <v>3</v>
      </c>
      <c r="D25" s="86">
        <v>1991</v>
      </c>
      <c r="E25" s="214">
        <v>4</v>
      </c>
      <c r="F25" s="214" t="s">
        <v>188</v>
      </c>
      <c r="G25" s="214" t="s">
        <v>188</v>
      </c>
      <c r="H25" s="214">
        <v>2</v>
      </c>
      <c r="I25" s="214" t="s">
        <v>188</v>
      </c>
      <c r="J25" s="214">
        <v>1</v>
      </c>
      <c r="K25" s="214">
        <v>1</v>
      </c>
      <c r="L25" s="214" t="s">
        <v>188</v>
      </c>
      <c r="M25" s="214" t="s">
        <v>188</v>
      </c>
      <c r="N25" s="214" t="s">
        <v>188</v>
      </c>
    </row>
    <row r="26" spans="2:14">
      <c r="B26" s="295"/>
      <c r="C26" s="379">
        <v>4</v>
      </c>
      <c r="D26" s="86">
        <v>1992</v>
      </c>
      <c r="E26" s="214" t="s">
        <v>188</v>
      </c>
      <c r="F26" s="214" t="s">
        <v>188</v>
      </c>
      <c r="G26" s="214" t="s">
        <v>188</v>
      </c>
      <c r="H26" s="214" t="s">
        <v>188</v>
      </c>
      <c r="I26" s="214" t="s">
        <v>188</v>
      </c>
      <c r="J26" s="214" t="s">
        <v>188</v>
      </c>
      <c r="K26" s="214" t="s">
        <v>188</v>
      </c>
      <c r="L26" s="214" t="s">
        <v>188</v>
      </c>
      <c r="M26" s="214" t="s">
        <v>188</v>
      </c>
      <c r="N26" s="214" t="s">
        <v>188</v>
      </c>
    </row>
    <row r="27" spans="2:14">
      <c r="B27" s="295"/>
      <c r="C27" s="379">
        <v>5</v>
      </c>
      <c r="D27" s="86">
        <v>1993</v>
      </c>
      <c r="E27" s="214">
        <v>4</v>
      </c>
      <c r="F27" s="214">
        <v>1</v>
      </c>
      <c r="G27" s="214" t="s">
        <v>188</v>
      </c>
      <c r="H27" s="214" t="s">
        <v>188</v>
      </c>
      <c r="I27" s="214" t="s">
        <v>188</v>
      </c>
      <c r="J27" s="214" t="s">
        <v>188</v>
      </c>
      <c r="K27" s="214" t="s">
        <v>188</v>
      </c>
      <c r="L27" s="214" t="s">
        <v>188</v>
      </c>
      <c r="M27" s="214" t="s">
        <v>188</v>
      </c>
      <c r="N27" s="214">
        <v>3</v>
      </c>
    </row>
    <row r="28" spans="2:14">
      <c r="B28" s="295"/>
      <c r="C28" s="379">
        <v>6</v>
      </c>
      <c r="D28" s="86">
        <v>1994</v>
      </c>
      <c r="E28" s="214">
        <v>4</v>
      </c>
      <c r="F28" s="214" t="s">
        <v>188</v>
      </c>
      <c r="G28" s="214" t="s">
        <v>188</v>
      </c>
      <c r="H28" s="214">
        <v>3</v>
      </c>
      <c r="I28" s="214" t="s">
        <v>188</v>
      </c>
      <c r="J28" s="214" t="s">
        <v>188</v>
      </c>
      <c r="K28" s="214" t="s">
        <v>188</v>
      </c>
      <c r="L28" s="214" t="s">
        <v>188</v>
      </c>
      <c r="M28" s="214" t="s">
        <v>188</v>
      </c>
      <c r="N28" s="214">
        <v>1</v>
      </c>
    </row>
    <row r="29" spans="2:14">
      <c r="B29" s="295"/>
      <c r="C29" s="379">
        <v>7</v>
      </c>
      <c r="D29" s="86">
        <v>1995</v>
      </c>
      <c r="E29" s="214">
        <v>3</v>
      </c>
      <c r="F29" s="214" t="s">
        <v>188</v>
      </c>
      <c r="G29" s="214">
        <v>1</v>
      </c>
      <c r="H29" s="214" t="s">
        <v>188</v>
      </c>
      <c r="I29" s="214" t="s">
        <v>188</v>
      </c>
      <c r="J29" s="214" t="s">
        <v>188</v>
      </c>
      <c r="K29" s="214">
        <v>1</v>
      </c>
      <c r="L29" s="214" t="s">
        <v>188</v>
      </c>
      <c r="M29" s="214" t="s">
        <v>188</v>
      </c>
      <c r="N29" s="214">
        <v>1</v>
      </c>
    </row>
    <row r="30" spans="2:14">
      <c r="B30" s="295"/>
      <c r="C30" s="379">
        <v>8</v>
      </c>
      <c r="D30" s="86">
        <v>1996</v>
      </c>
      <c r="E30" s="214">
        <v>6</v>
      </c>
      <c r="F30" s="214" t="s">
        <v>188</v>
      </c>
      <c r="G30" s="214">
        <v>1</v>
      </c>
      <c r="H30" s="214">
        <v>2</v>
      </c>
      <c r="I30" s="214" t="s">
        <v>188</v>
      </c>
      <c r="J30" s="214" t="s">
        <v>188</v>
      </c>
      <c r="K30" s="214" t="s">
        <v>188</v>
      </c>
      <c r="L30" s="214" t="s">
        <v>188</v>
      </c>
      <c r="M30" s="214" t="s">
        <v>188</v>
      </c>
      <c r="N30" s="214">
        <v>3</v>
      </c>
    </row>
    <row r="31" spans="2:14">
      <c r="B31" s="295"/>
      <c r="C31" s="379">
        <v>9</v>
      </c>
      <c r="D31" s="86">
        <v>1997</v>
      </c>
      <c r="E31" s="214">
        <v>1</v>
      </c>
      <c r="F31" s="214">
        <v>1</v>
      </c>
      <c r="G31" s="214" t="s">
        <v>188</v>
      </c>
      <c r="H31" s="214" t="s">
        <v>188</v>
      </c>
      <c r="I31" s="214" t="s">
        <v>188</v>
      </c>
      <c r="J31" s="214" t="s">
        <v>188</v>
      </c>
      <c r="K31" s="214" t="s">
        <v>188</v>
      </c>
      <c r="L31" s="214" t="s">
        <v>188</v>
      </c>
      <c r="M31" s="214" t="s">
        <v>188</v>
      </c>
      <c r="N31" s="214" t="s">
        <v>188</v>
      </c>
    </row>
    <row r="32" spans="2:14">
      <c r="B32" s="295"/>
      <c r="C32" s="379">
        <v>10</v>
      </c>
      <c r="D32" s="86">
        <v>1998</v>
      </c>
      <c r="E32" s="214">
        <v>2</v>
      </c>
      <c r="F32" s="214" t="s">
        <v>188</v>
      </c>
      <c r="G32" s="214">
        <v>2</v>
      </c>
      <c r="H32" s="214" t="s">
        <v>188</v>
      </c>
      <c r="I32" s="214" t="s">
        <v>188</v>
      </c>
      <c r="J32" s="214" t="s">
        <v>188</v>
      </c>
      <c r="K32" s="214" t="s">
        <v>188</v>
      </c>
      <c r="L32" s="214" t="s">
        <v>188</v>
      </c>
      <c r="M32" s="214" t="s">
        <v>188</v>
      </c>
      <c r="N32" s="214" t="s">
        <v>188</v>
      </c>
    </row>
    <row r="33" spans="2:14">
      <c r="B33" s="295"/>
      <c r="C33" s="379">
        <v>11</v>
      </c>
      <c r="D33" s="86">
        <v>1999</v>
      </c>
      <c r="E33" s="214">
        <v>6</v>
      </c>
      <c r="F33" s="214">
        <v>5</v>
      </c>
      <c r="G33" s="214" t="s">
        <v>188</v>
      </c>
      <c r="H33" s="214" t="s">
        <v>188</v>
      </c>
      <c r="I33" s="214" t="s">
        <v>188</v>
      </c>
      <c r="J33" s="214" t="s">
        <v>188</v>
      </c>
      <c r="K33" s="214" t="s">
        <v>188</v>
      </c>
      <c r="L33" s="214" t="s">
        <v>188</v>
      </c>
      <c r="M33" s="214" t="s">
        <v>188</v>
      </c>
      <c r="N33" s="214">
        <v>1</v>
      </c>
    </row>
    <row r="34" spans="2:14">
      <c r="B34" s="295"/>
      <c r="C34" s="379">
        <v>12</v>
      </c>
      <c r="D34" s="86">
        <v>2000</v>
      </c>
      <c r="E34" s="214">
        <v>4</v>
      </c>
      <c r="F34" s="214" t="s">
        <v>188</v>
      </c>
      <c r="G34" s="214" t="s">
        <v>188</v>
      </c>
      <c r="H34" s="214" t="s">
        <v>188</v>
      </c>
      <c r="I34" s="214" t="s">
        <v>188</v>
      </c>
      <c r="J34" s="214" t="s">
        <v>188</v>
      </c>
      <c r="K34" s="214">
        <v>3</v>
      </c>
      <c r="L34" s="214" t="s">
        <v>188</v>
      </c>
      <c r="M34" s="214" t="s">
        <v>188</v>
      </c>
      <c r="N34" s="214">
        <v>1</v>
      </c>
    </row>
    <row r="35" spans="2:14">
      <c r="B35" s="295"/>
      <c r="C35" s="379">
        <v>13</v>
      </c>
      <c r="D35" s="86">
        <v>2001</v>
      </c>
      <c r="E35" s="214">
        <v>3</v>
      </c>
      <c r="F35" s="214">
        <v>1</v>
      </c>
      <c r="G35" s="214" t="s">
        <v>188</v>
      </c>
      <c r="H35" s="214" t="s">
        <v>188</v>
      </c>
      <c r="I35" s="214" t="s">
        <v>188</v>
      </c>
      <c r="J35" s="214" t="s">
        <v>188</v>
      </c>
      <c r="K35" s="214" t="s">
        <v>188</v>
      </c>
      <c r="L35" s="214" t="s">
        <v>188</v>
      </c>
      <c r="M35" s="214" t="s">
        <v>188</v>
      </c>
      <c r="N35" s="214">
        <v>2</v>
      </c>
    </row>
    <row r="36" spans="2:14">
      <c r="B36" s="295"/>
      <c r="C36" s="379">
        <v>14</v>
      </c>
      <c r="D36" s="86">
        <v>2002</v>
      </c>
      <c r="E36" s="214">
        <v>17</v>
      </c>
      <c r="F36" s="214">
        <v>3</v>
      </c>
      <c r="G36" s="214">
        <v>2</v>
      </c>
      <c r="H36" s="214" t="s">
        <v>188</v>
      </c>
      <c r="I36" s="214" t="s">
        <v>188</v>
      </c>
      <c r="J36" s="214" t="s">
        <v>188</v>
      </c>
      <c r="K36" s="214">
        <v>3</v>
      </c>
      <c r="L36" s="214" t="s">
        <v>188</v>
      </c>
      <c r="M36" s="214" t="s">
        <v>188</v>
      </c>
      <c r="N36" s="214">
        <v>9</v>
      </c>
    </row>
    <row r="37" spans="2:14">
      <c r="B37" s="295"/>
      <c r="C37" s="379">
        <v>15</v>
      </c>
      <c r="D37" s="86">
        <v>2003</v>
      </c>
      <c r="E37" s="214">
        <v>27</v>
      </c>
      <c r="F37" s="214">
        <v>5</v>
      </c>
      <c r="G37" s="214">
        <v>3</v>
      </c>
      <c r="H37" s="214">
        <v>2</v>
      </c>
      <c r="I37" s="214" t="s">
        <v>188</v>
      </c>
      <c r="J37" s="214" t="s">
        <v>188</v>
      </c>
      <c r="K37" s="214">
        <v>4</v>
      </c>
      <c r="L37" s="214" t="s">
        <v>188</v>
      </c>
      <c r="M37" s="214" t="s">
        <v>188</v>
      </c>
      <c r="N37" s="214">
        <v>13</v>
      </c>
    </row>
    <row r="38" spans="2:14">
      <c r="B38" s="295"/>
      <c r="C38" s="379">
        <v>16</v>
      </c>
      <c r="D38" s="86">
        <v>2004</v>
      </c>
      <c r="E38" s="214">
        <v>14</v>
      </c>
      <c r="F38" s="214">
        <v>4</v>
      </c>
      <c r="G38" s="214">
        <v>2</v>
      </c>
      <c r="H38" s="214">
        <v>1</v>
      </c>
      <c r="I38" s="214" t="s">
        <v>188</v>
      </c>
      <c r="J38" s="214" t="s">
        <v>188</v>
      </c>
      <c r="K38" s="214">
        <v>5</v>
      </c>
      <c r="L38" s="214" t="s">
        <v>188</v>
      </c>
      <c r="M38" s="214" t="s">
        <v>188</v>
      </c>
      <c r="N38" s="214">
        <v>2</v>
      </c>
    </row>
    <row r="39" spans="2:14">
      <c r="B39" s="295"/>
      <c r="C39" s="379">
        <v>17</v>
      </c>
      <c r="D39" s="86">
        <v>2005</v>
      </c>
      <c r="E39" s="214">
        <v>10</v>
      </c>
      <c r="F39" s="214">
        <v>1</v>
      </c>
      <c r="G39" s="214">
        <v>2</v>
      </c>
      <c r="H39" s="214">
        <v>1</v>
      </c>
      <c r="I39" s="214" t="s">
        <v>188</v>
      </c>
      <c r="J39" s="214" t="s">
        <v>188</v>
      </c>
      <c r="K39" s="214">
        <v>5</v>
      </c>
      <c r="L39" s="214" t="s">
        <v>188</v>
      </c>
      <c r="M39" s="214" t="s">
        <v>188</v>
      </c>
      <c r="N39" s="214">
        <v>1</v>
      </c>
    </row>
    <row r="40" spans="2:14">
      <c r="B40" s="295"/>
      <c r="C40" s="379">
        <v>18</v>
      </c>
      <c r="D40" s="86">
        <v>2006</v>
      </c>
      <c r="E40" s="214">
        <v>10</v>
      </c>
      <c r="F40" s="214" t="s">
        <v>188</v>
      </c>
      <c r="G40" s="214" t="s">
        <v>188</v>
      </c>
      <c r="H40" s="214">
        <v>2</v>
      </c>
      <c r="I40" s="214" t="s">
        <v>188</v>
      </c>
      <c r="J40" s="214" t="s">
        <v>188</v>
      </c>
      <c r="K40" s="214">
        <v>5</v>
      </c>
      <c r="L40" s="214" t="s">
        <v>188</v>
      </c>
      <c r="M40" s="214" t="s">
        <v>188</v>
      </c>
      <c r="N40" s="214">
        <v>3</v>
      </c>
    </row>
    <row r="41" spans="2:14">
      <c r="B41" s="295"/>
      <c r="C41" s="379">
        <v>19</v>
      </c>
      <c r="D41" s="86">
        <v>2007</v>
      </c>
      <c r="E41" s="214">
        <v>7</v>
      </c>
      <c r="F41" s="214">
        <v>2</v>
      </c>
      <c r="G41" s="214" t="s">
        <v>188</v>
      </c>
      <c r="H41" s="214" t="s">
        <v>188</v>
      </c>
      <c r="I41" s="214" t="s">
        <v>188</v>
      </c>
      <c r="J41" s="214" t="s">
        <v>188</v>
      </c>
      <c r="K41" s="214">
        <v>2</v>
      </c>
      <c r="L41" s="214" t="s">
        <v>188</v>
      </c>
      <c r="M41" s="214" t="s">
        <v>188</v>
      </c>
      <c r="N41" s="214">
        <v>3</v>
      </c>
    </row>
    <row r="42" spans="2:14">
      <c r="B42" s="378"/>
      <c r="C42" s="379">
        <v>20</v>
      </c>
      <c r="D42" s="86">
        <v>2008</v>
      </c>
      <c r="E42" s="214">
        <v>7</v>
      </c>
      <c r="F42" s="214" t="s">
        <v>188</v>
      </c>
      <c r="G42" s="214" t="s">
        <v>188</v>
      </c>
      <c r="H42" s="214" t="s">
        <v>188</v>
      </c>
      <c r="I42" s="214" t="s">
        <v>188</v>
      </c>
      <c r="J42" s="214" t="s">
        <v>188</v>
      </c>
      <c r="K42" s="214">
        <v>2</v>
      </c>
      <c r="L42" s="214" t="s">
        <v>188</v>
      </c>
      <c r="M42" s="214" t="s">
        <v>188</v>
      </c>
      <c r="N42" s="214">
        <v>5</v>
      </c>
    </row>
    <row r="43" spans="2:14">
      <c r="B43" s="378"/>
      <c r="C43" s="379">
        <v>21</v>
      </c>
      <c r="D43" s="86">
        <v>2009</v>
      </c>
      <c r="E43" s="214">
        <v>19</v>
      </c>
      <c r="F43" s="214">
        <v>1</v>
      </c>
      <c r="G43" s="214">
        <v>4</v>
      </c>
      <c r="H43" s="214" t="s">
        <v>188</v>
      </c>
      <c r="I43" s="214" t="s">
        <v>188</v>
      </c>
      <c r="J43" s="214" t="s">
        <v>188</v>
      </c>
      <c r="K43" s="214">
        <v>3</v>
      </c>
      <c r="L43" s="214" t="s">
        <v>188</v>
      </c>
      <c r="M43" s="214" t="s">
        <v>188</v>
      </c>
      <c r="N43" s="214">
        <v>11</v>
      </c>
    </row>
    <row r="44" spans="2:14">
      <c r="B44" s="378"/>
      <c r="C44" s="379">
        <v>22</v>
      </c>
      <c r="D44" s="86">
        <v>2010</v>
      </c>
      <c r="E44" s="214">
        <v>1</v>
      </c>
      <c r="F44" s="214">
        <v>1</v>
      </c>
      <c r="G44" s="214" t="s">
        <v>412</v>
      </c>
      <c r="H44" s="214" t="s">
        <v>412</v>
      </c>
      <c r="I44" s="214" t="s">
        <v>412</v>
      </c>
      <c r="J44" s="214" t="s">
        <v>412</v>
      </c>
      <c r="K44" s="214" t="s">
        <v>412</v>
      </c>
      <c r="L44" s="214" t="s">
        <v>412</v>
      </c>
      <c r="M44" s="214" t="s">
        <v>412</v>
      </c>
      <c r="N44" s="214" t="s">
        <v>412</v>
      </c>
    </row>
    <row r="45" spans="2:14">
      <c r="B45" s="378"/>
      <c r="C45" s="379">
        <v>23</v>
      </c>
      <c r="D45" s="86">
        <v>2011</v>
      </c>
      <c r="E45" s="214">
        <v>3</v>
      </c>
      <c r="F45" s="214" t="s">
        <v>412</v>
      </c>
      <c r="G45" s="214" t="s">
        <v>412</v>
      </c>
      <c r="H45" s="214">
        <v>1</v>
      </c>
      <c r="I45" s="214" t="s">
        <v>412</v>
      </c>
      <c r="J45" s="214" t="s">
        <v>412</v>
      </c>
      <c r="K45" s="214">
        <v>2</v>
      </c>
      <c r="L45" s="214" t="s">
        <v>412</v>
      </c>
      <c r="M45" s="214" t="s">
        <v>412</v>
      </c>
      <c r="N45" s="214" t="s">
        <v>412</v>
      </c>
    </row>
    <row r="46" spans="2:14">
      <c r="B46" s="378"/>
      <c r="C46" s="379">
        <v>24</v>
      </c>
      <c r="D46" s="86">
        <v>2012</v>
      </c>
      <c r="E46" s="214">
        <v>24</v>
      </c>
      <c r="F46" s="214" t="s">
        <v>188</v>
      </c>
      <c r="G46" s="214">
        <v>3</v>
      </c>
      <c r="H46" s="214">
        <v>5</v>
      </c>
      <c r="I46" s="214" t="s">
        <v>188</v>
      </c>
      <c r="J46" s="214" t="s">
        <v>188</v>
      </c>
      <c r="K46" s="214">
        <v>13</v>
      </c>
      <c r="L46" s="214" t="s">
        <v>188</v>
      </c>
      <c r="M46" s="214" t="s">
        <v>188</v>
      </c>
      <c r="N46" s="214">
        <v>3</v>
      </c>
    </row>
    <row r="47" spans="2:14">
      <c r="B47" s="378"/>
      <c r="C47" s="379">
        <v>25</v>
      </c>
      <c r="D47" s="86">
        <v>2013</v>
      </c>
      <c r="E47" s="214">
        <v>5</v>
      </c>
      <c r="F47" s="214" t="s">
        <v>188</v>
      </c>
      <c r="G47" s="214">
        <v>1</v>
      </c>
      <c r="H47" s="214">
        <v>1</v>
      </c>
      <c r="I47" s="214" t="s">
        <v>188</v>
      </c>
      <c r="J47" s="214" t="s">
        <v>188</v>
      </c>
      <c r="K47" s="214">
        <v>3</v>
      </c>
      <c r="L47" s="214" t="s">
        <v>188</v>
      </c>
      <c r="M47" s="214" t="s">
        <v>188</v>
      </c>
      <c r="N47" s="214" t="s">
        <v>188</v>
      </c>
    </row>
    <row r="48" spans="2:14">
      <c r="B48" s="378"/>
      <c r="C48" s="379">
        <v>26</v>
      </c>
      <c r="D48" s="86">
        <v>2014</v>
      </c>
      <c r="E48" s="214">
        <v>6</v>
      </c>
      <c r="F48" s="214">
        <v>1</v>
      </c>
      <c r="G48" s="214">
        <v>1</v>
      </c>
      <c r="H48" s="214">
        <v>3</v>
      </c>
      <c r="I48" s="214" t="s">
        <v>188</v>
      </c>
      <c r="J48" s="214" t="s">
        <v>188</v>
      </c>
      <c r="K48" s="214">
        <v>1</v>
      </c>
      <c r="L48" s="214" t="s">
        <v>188</v>
      </c>
      <c r="M48" s="214" t="s">
        <v>188</v>
      </c>
      <c r="N48" s="214" t="s">
        <v>188</v>
      </c>
    </row>
    <row r="49" spans="2:14">
      <c r="B49" s="378"/>
      <c r="C49" s="379">
        <v>27</v>
      </c>
      <c r="D49" s="86">
        <v>2015</v>
      </c>
      <c r="E49" s="214">
        <v>7</v>
      </c>
      <c r="F49" s="214" t="s">
        <v>188</v>
      </c>
      <c r="G49" s="214">
        <v>2</v>
      </c>
      <c r="H49" s="214">
        <v>1</v>
      </c>
      <c r="I49" s="214" t="s">
        <v>188</v>
      </c>
      <c r="J49" s="214" t="s">
        <v>188</v>
      </c>
      <c r="K49" s="214">
        <v>3</v>
      </c>
      <c r="L49" s="214" t="s">
        <v>188</v>
      </c>
      <c r="M49" s="214" t="s">
        <v>188</v>
      </c>
      <c r="N49" s="214">
        <v>1</v>
      </c>
    </row>
    <row r="50" spans="2:14">
      <c r="B50" s="378"/>
      <c r="C50" s="379">
        <v>28</v>
      </c>
      <c r="D50" s="86">
        <v>2016</v>
      </c>
      <c r="E50" s="214">
        <v>4</v>
      </c>
      <c r="F50" s="214">
        <v>2</v>
      </c>
      <c r="G50" s="214" t="s">
        <v>188</v>
      </c>
      <c r="H50" s="214" t="s">
        <v>188</v>
      </c>
      <c r="I50" s="214" t="s">
        <v>188</v>
      </c>
      <c r="J50" s="214" t="s">
        <v>188</v>
      </c>
      <c r="K50" s="214">
        <v>2</v>
      </c>
      <c r="L50" s="214" t="s">
        <v>188</v>
      </c>
      <c r="M50" s="214" t="s">
        <v>188</v>
      </c>
      <c r="N50" s="214" t="s">
        <v>188</v>
      </c>
    </row>
    <row r="51" spans="2:14">
      <c r="B51" s="378"/>
      <c r="C51" s="379">
        <v>29</v>
      </c>
      <c r="D51" s="86">
        <v>2017</v>
      </c>
      <c r="E51" s="214">
        <v>5</v>
      </c>
      <c r="F51" s="214">
        <v>1</v>
      </c>
      <c r="G51" s="214" t="s">
        <v>188</v>
      </c>
      <c r="H51" s="214">
        <v>3</v>
      </c>
      <c r="I51" s="214" t="s">
        <v>188</v>
      </c>
      <c r="J51" s="214" t="s">
        <v>188</v>
      </c>
      <c r="K51" s="214">
        <v>1</v>
      </c>
      <c r="L51" s="214" t="s">
        <v>188</v>
      </c>
      <c r="M51" s="214" t="s">
        <v>188</v>
      </c>
      <c r="N51" s="214" t="s">
        <v>188</v>
      </c>
    </row>
    <row r="52" spans="2:14">
      <c r="B52" s="378"/>
      <c r="C52" s="379">
        <v>30</v>
      </c>
      <c r="D52" s="86">
        <v>2018</v>
      </c>
      <c r="E52" s="214">
        <v>11</v>
      </c>
      <c r="F52" s="214">
        <v>6</v>
      </c>
      <c r="G52" s="214" t="s">
        <v>188</v>
      </c>
      <c r="H52" s="214">
        <v>3</v>
      </c>
      <c r="I52" s="214" t="s">
        <v>188</v>
      </c>
      <c r="J52" s="214" t="s">
        <v>188</v>
      </c>
      <c r="K52" s="214">
        <v>2</v>
      </c>
      <c r="L52" s="214" t="s">
        <v>188</v>
      </c>
      <c r="M52" s="214" t="s">
        <v>188</v>
      </c>
      <c r="N52" s="214" t="s">
        <v>188</v>
      </c>
    </row>
    <row r="53" spans="2:14">
      <c r="B53" s="378" t="s">
        <v>86</v>
      </c>
      <c r="C53" s="379">
        <v>1</v>
      </c>
      <c r="D53" s="86">
        <v>2019</v>
      </c>
      <c r="E53" s="214">
        <v>5</v>
      </c>
      <c r="F53" s="214">
        <v>4</v>
      </c>
      <c r="G53" s="214">
        <v>1</v>
      </c>
      <c r="H53" s="214" t="s">
        <v>412</v>
      </c>
      <c r="I53" s="214" t="s">
        <v>412</v>
      </c>
      <c r="J53" s="214" t="s">
        <v>412</v>
      </c>
      <c r="K53" s="214" t="s">
        <v>412</v>
      </c>
      <c r="L53" s="214" t="s">
        <v>412</v>
      </c>
      <c r="M53" s="214" t="s">
        <v>412</v>
      </c>
      <c r="N53" s="214" t="s">
        <v>412</v>
      </c>
    </row>
    <row r="54" spans="2:14">
      <c r="B54" s="378"/>
      <c r="C54" s="379">
        <v>2</v>
      </c>
      <c r="D54" s="86">
        <v>2020</v>
      </c>
      <c r="E54" s="214">
        <v>8</v>
      </c>
      <c r="F54" s="214">
        <v>8</v>
      </c>
      <c r="G54" s="214" t="s">
        <v>412</v>
      </c>
      <c r="H54" s="214" t="s">
        <v>412</v>
      </c>
      <c r="I54" s="214" t="s">
        <v>412</v>
      </c>
      <c r="J54" s="214" t="s">
        <v>412</v>
      </c>
      <c r="K54" s="214" t="s">
        <v>412</v>
      </c>
      <c r="L54" s="214" t="s">
        <v>412</v>
      </c>
      <c r="M54" s="214" t="s">
        <v>412</v>
      </c>
      <c r="N54" s="214" t="s">
        <v>412</v>
      </c>
    </row>
    <row r="55" spans="2:14">
      <c r="B55" s="378"/>
      <c r="C55" s="379">
        <v>3</v>
      </c>
      <c r="D55" s="86">
        <v>2021</v>
      </c>
      <c r="E55" s="214">
        <v>11</v>
      </c>
      <c r="F55" s="214">
        <v>9</v>
      </c>
      <c r="G55" s="214" t="s">
        <v>412</v>
      </c>
      <c r="H55" s="214" t="s">
        <v>412</v>
      </c>
      <c r="I55" s="214" t="s">
        <v>412</v>
      </c>
      <c r="J55" s="214" t="s">
        <v>412</v>
      </c>
      <c r="K55" s="214" t="s">
        <v>412</v>
      </c>
      <c r="L55" s="214" t="s">
        <v>412</v>
      </c>
      <c r="M55" s="214" t="s">
        <v>412</v>
      </c>
      <c r="N55" s="214" t="s">
        <v>412</v>
      </c>
    </row>
    <row r="56" spans="2:14">
      <c r="B56" s="378"/>
      <c r="C56" s="379">
        <v>4</v>
      </c>
      <c r="D56" s="86">
        <v>2022</v>
      </c>
      <c r="E56" s="214" t="s">
        <v>412</v>
      </c>
      <c r="F56" s="214" t="s">
        <v>412</v>
      </c>
      <c r="G56" s="214" t="s">
        <v>412</v>
      </c>
      <c r="H56" s="214" t="s">
        <v>412</v>
      </c>
      <c r="I56" s="214" t="s">
        <v>412</v>
      </c>
      <c r="J56" s="214" t="s">
        <v>412</v>
      </c>
      <c r="K56" s="214" t="s">
        <v>412</v>
      </c>
      <c r="L56" s="214" t="s">
        <v>412</v>
      </c>
      <c r="M56" s="214" t="s">
        <v>412</v>
      </c>
      <c r="N56" s="214" t="s">
        <v>412</v>
      </c>
    </row>
    <row r="57" spans="2:14">
      <c r="B57" s="378"/>
      <c r="C57" s="379">
        <v>5</v>
      </c>
      <c r="D57" s="86">
        <v>2023</v>
      </c>
      <c r="E57" s="214">
        <v>9</v>
      </c>
      <c r="F57" s="214">
        <v>1</v>
      </c>
      <c r="G57" s="214" t="s">
        <v>412</v>
      </c>
      <c r="H57" s="214">
        <v>2</v>
      </c>
      <c r="I57" s="214" t="s">
        <v>412</v>
      </c>
      <c r="J57" s="214" t="s">
        <v>412</v>
      </c>
      <c r="K57" s="214">
        <v>5</v>
      </c>
      <c r="L57" s="214">
        <v>1</v>
      </c>
      <c r="M57" s="214" t="s">
        <v>412</v>
      </c>
      <c r="N57" s="214" t="s">
        <v>412</v>
      </c>
    </row>
    <row r="58" spans="2:14">
      <c r="B58" s="381"/>
      <c r="C58" s="383"/>
      <c r="D58" s="386"/>
      <c r="E58" s="212"/>
      <c r="F58" s="212"/>
      <c r="G58" s="212"/>
      <c r="H58" s="212"/>
      <c r="I58" s="212"/>
      <c r="J58" s="212"/>
      <c r="K58" s="212"/>
      <c r="L58" s="212"/>
      <c r="M58" s="212"/>
      <c r="N58" s="212"/>
    </row>
    <row r="59" spans="2:14">
      <c r="B59" s="295" t="s">
        <v>351</v>
      </c>
      <c r="E59" s="214"/>
      <c r="F59" s="214"/>
      <c r="G59" s="214"/>
      <c r="H59" s="214"/>
      <c r="I59" s="214"/>
      <c r="J59" s="214"/>
      <c r="K59" s="214"/>
      <c r="L59" s="214"/>
      <c r="M59" s="214"/>
      <c r="N59" s="214"/>
    </row>
    <row r="60" spans="2:14">
      <c r="B60" s="364" t="s">
        <v>411</v>
      </c>
      <c r="C60" s="379">
        <v>48</v>
      </c>
      <c r="D60" s="86">
        <v>1973</v>
      </c>
      <c r="E60" s="214">
        <v>336</v>
      </c>
      <c r="F60" s="214">
        <v>44</v>
      </c>
      <c r="G60" s="214">
        <v>109</v>
      </c>
      <c r="H60" s="214">
        <v>66</v>
      </c>
      <c r="I60" s="214" t="s">
        <v>441</v>
      </c>
      <c r="J60" s="214">
        <v>7</v>
      </c>
      <c r="K60" s="214">
        <v>84</v>
      </c>
      <c r="L60" s="214">
        <v>4</v>
      </c>
      <c r="M60" s="214" t="s">
        <v>188</v>
      </c>
      <c r="N60" s="214">
        <v>22</v>
      </c>
    </row>
    <row r="61" spans="2:14">
      <c r="B61" s="295"/>
      <c r="C61" s="379">
        <v>49</v>
      </c>
      <c r="D61" s="86">
        <v>1974</v>
      </c>
      <c r="E61" s="214">
        <v>249</v>
      </c>
      <c r="F61" s="214">
        <v>33</v>
      </c>
      <c r="G61" s="214">
        <v>80</v>
      </c>
      <c r="H61" s="214">
        <v>51</v>
      </c>
      <c r="I61" s="214" t="s">
        <v>441</v>
      </c>
      <c r="J61" s="214">
        <v>9</v>
      </c>
      <c r="K61" s="214">
        <v>61</v>
      </c>
      <c r="L61" s="214">
        <v>1</v>
      </c>
      <c r="M61" s="214" t="s">
        <v>188</v>
      </c>
      <c r="N61" s="214">
        <v>14</v>
      </c>
    </row>
    <row r="62" spans="2:14">
      <c r="B62" s="295"/>
      <c r="C62" s="379">
        <v>50</v>
      </c>
      <c r="D62" s="86">
        <v>1975</v>
      </c>
      <c r="E62" s="214">
        <v>194</v>
      </c>
      <c r="F62" s="214">
        <v>20</v>
      </c>
      <c r="G62" s="214">
        <v>62</v>
      </c>
      <c r="H62" s="214">
        <v>45</v>
      </c>
      <c r="I62" s="214" t="s">
        <v>441</v>
      </c>
      <c r="J62" s="214">
        <v>1</v>
      </c>
      <c r="K62" s="214">
        <v>38</v>
      </c>
      <c r="L62" s="214">
        <v>9</v>
      </c>
      <c r="M62" s="214" t="s">
        <v>188</v>
      </c>
      <c r="N62" s="214">
        <v>19</v>
      </c>
    </row>
    <row r="63" spans="2:14">
      <c r="B63" s="295"/>
      <c r="C63" s="379">
        <v>51</v>
      </c>
      <c r="D63" s="86">
        <v>1976</v>
      </c>
      <c r="E63" s="214">
        <v>108</v>
      </c>
      <c r="F63" s="214">
        <v>13</v>
      </c>
      <c r="G63" s="214">
        <v>27</v>
      </c>
      <c r="H63" s="214">
        <v>33</v>
      </c>
      <c r="I63" s="214" t="s">
        <v>441</v>
      </c>
      <c r="J63" s="214">
        <v>1</v>
      </c>
      <c r="K63" s="214">
        <v>25</v>
      </c>
      <c r="L63" s="214">
        <v>1</v>
      </c>
      <c r="M63" s="214" t="s">
        <v>188</v>
      </c>
      <c r="N63" s="214">
        <v>8</v>
      </c>
    </row>
    <row r="64" spans="2:14">
      <c r="B64" s="295"/>
      <c r="C64" s="379">
        <v>52</v>
      </c>
      <c r="D64" s="86">
        <v>1977</v>
      </c>
      <c r="E64" s="214">
        <v>136</v>
      </c>
      <c r="F64" s="214">
        <v>12</v>
      </c>
      <c r="G64" s="214">
        <v>37</v>
      </c>
      <c r="H64" s="214">
        <v>35</v>
      </c>
      <c r="I64" s="214" t="s">
        <v>441</v>
      </c>
      <c r="J64" s="214">
        <v>5</v>
      </c>
      <c r="K64" s="214">
        <v>37</v>
      </c>
      <c r="L64" s="214" t="s">
        <v>188</v>
      </c>
      <c r="M64" s="214" t="s">
        <v>188</v>
      </c>
      <c r="N64" s="214">
        <v>10</v>
      </c>
    </row>
    <row r="65" spans="2:14">
      <c r="B65" s="295"/>
      <c r="C65" s="379">
        <v>53</v>
      </c>
      <c r="D65" s="86">
        <v>1978</v>
      </c>
      <c r="E65" s="214">
        <v>146</v>
      </c>
      <c r="F65" s="214">
        <v>15</v>
      </c>
      <c r="G65" s="214">
        <v>27</v>
      </c>
      <c r="H65" s="214">
        <v>41</v>
      </c>
      <c r="I65" s="214" t="s">
        <v>441</v>
      </c>
      <c r="J65" s="214">
        <v>3</v>
      </c>
      <c r="K65" s="214">
        <v>45</v>
      </c>
      <c r="L65" s="214">
        <v>1</v>
      </c>
      <c r="M65" s="214" t="s">
        <v>188</v>
      </c>
      <c r="N65" s="214">
        <v>14</v>
      </c>
    </row>
    <row r="66" spans="2:14">
      <c r="B66" s="295"/>
      <c r="C66" s="379">
        <v>54</v>
      </c>
      <c r="D66" s="86">
        <v>1979</v>
      </c>
      <c r="E66" s="214">
        <v>132</v>
      </c>
      <c r="F66" s="214">
        <v>12</v>
      </c>
      <c r="G66" s="214">
        <v>29</v>
      </c>
      <c r="H66" s="214">
        <v>29</v>
      </c>
      <c r="I66" s="214" t="s">
        <v>441</v>
      </c>
      <c r="J66" s="214">
        <v>11</v>
      </c>
      <c r="K66" s="214">
        <v>36</v>
      </c>
      <c r="L66" s="214" t="s">
        <v>188</v>
      </c>
      <c r="M66" s="214" t="s">
        <v>188</v>
      </c>
      <c r="N66" s="214">
        <v>15</v>
      </c>
    </row>
    <row r="67" spans="2:14">
      <c r="B67" s="295"/>
      <c r="C67" s="379">
        <v>55</v>
      </c>
      <c r="D67" s="86">
        <v>1980</v>
      </c>
      <c r="E67" s="214">
        <v>155</v>
      </c>
      <c r="F67" s="214">
        <v>12</v>
      </c>
      <c r="G67" s="214">
        <v>38</v>
      </c>
      <c r="H67" s="214">
        <v>44</v>
      </c>
      <c r="I67" s="214" t="s">
        <v>441</v>
      </c>
      <c r="J67" s="214">
        <v>9</v>
      </c>
      <c r="K67" s="214">
        <v>34</v>
      </c>
      <c r="L67" s="214" t="s">
        <v>188</v>
      </c>
      <c r="M67" s="214">
        <v>1</v>
      </c>
      <c r="N67" s="214">
        <v>17</v>
      </c>
    </row>
    <row r="68" spans="2:14">
      <c r="B68" s="295"/>
      <c r="C68" s="379">
        <v>56</v>
      </c>
      <c r="D68" s="86">
        <v>1981</v>
      </c>
      <c r="E68" s="214">
        <v>146</v>
      </c>
      <c r="F68" s="214">
        <v>24</v>
      </c>
      <c r="G68" s="214">
        <v>35</v>
      </c>
      <c r="H68" s="214">
        <v>29</v>
      </c>
      <c r="I68" s="214" t="s">
        <v>441</v>
      </c>
      <c r="J68" s="214">
        <v>5</v>
      </c>
      <c r="K68" s="214">
        <v>35</v>
      </c>
      <c r="L68" s="214">
        <v>2</v>
      </c>
      <c r="M68" s="214" t="s">
        <v>188</v>
      </c>
      <c r="N68" s="214">
        <v>16</v>
      </c>
    </row>
    <row r="69" spans="2:14">
      <c r="B69" s="295"/>
      <c r="C69" s="379">
        <v>57</v>
      </c>
      <c r="D69" s="86">
        <v>1982</v>
      </c>
      <c r="E69" s="214">
        <v>158</v>
      </c>
      <c r="F69" s="214">
        <v>21</v>
      </c>
      <c r="G69" s="214">
        <v>26</v>
      </c>
      <c r="H69" s="214">
        <v>37</v>
      </c>
      <c r="I69" s="214" t="s">
        <v>441</v>
      </c>
      <c r="J69" s="214">
        <v>5</v>
      </c>
      <c r="K69" s="214">
        <v>25</v>
      </c>
      <c r="L69" s="214" t="s">
        <v>188</v>
      </c>
      <c r="M69" s="214" t="s">
        <v>188</v>
      </c>
      <c r="N69" s="214">
        <v>44</v>
      </c>
    </row>
    <row r="70" spans="2:14">
      <c r="B70" s="295"/>
      <c r="C70" s="379">
        <v>58</v>
      </c>
      <c r="D70" s="86">
        <v>1983</v>
      </c>
      <c r="E70" s="214">
        <v>140</v>
      </c>
      <c r="F70" s="214">
        <v>17</v>
      </c>
      <c r="G70" s="214">
        <v>19</v>
      </c>
      <c r="H70" s="214">
        <v>45</v>
      </c>
      <c r="I70" s="214" t="s">
        <v>441</v>
      </c>
      <c r="J70" s="214">
        <v>4</v>
      </c>
      <c r="K70" s="214">
        <v>23</v>
      </c>
      <c r="L70" s="214" t="s">
        <v>188</v>
      </c>
      <c r="M70" s="214" t="s">
        <v>188</v>
      </c>
      <c r="N70" s="214">
        <v>32</v>
      </c>
    </row>
    <row r="71" spans="2:14">
      <c r="B71" s="295"/>
      <c r="C71" s="379">
        <v>59</v>
      </c>
      <c r="D71" s="86">
        <v>1984</v>
      </c>
      <c r="E71" s="214">
        <v>165</v>
      </c>
      <c r="F71" s="214">
        <v>20</v>
      </c>
      <c r="G71" s="214">
        <v>27</v>
      </c>
      <c r="H71" s="214">
        <v>47</v>
      </c>
      <c r="I71" s="214" t="s">
        <v>441</v>
      </c>
      <c r="J71" s="214">
        <v>5</v>
      </c>
      <c r="K71" s="214">
        <v>33</v>
      </c>
      <c r="L71" s="214">
        <v>1</v>
      </c>
      <c r="M71" s="214" t="s">
        <v>188</v>
      </c>
      <c r="N71" s="214">
        <v>32</v>
      </c>
    </row>
    <row r="72" spans="2:14">
      <c r="B72" s="295"/>
      <c r="C72" s="379">
        <v>60</v>
      </c>
      <c r="D72" s="86">
        <v>1985</v>
      </c>
      <c r="E72" s="214">
        <v>122</v>
      </c>
      <c r="F72" s="214">
        <v>16</v>
      </c>
      <c r="G72" s="214">
        <v>24</v>
      </c>
      <c r="H72" s="214">
        <v>27</v>
      </c>
      <c r="I72" s="214" t="s">
        <v>441</v>
      </c>
      <c r="J72" s="214">
        <v>6</v>
      </c>
      <c r="K72" s="214">
        <v>21</v>
      </c>
      <c r="L72" s="214">
        <v>2</v>
      </c>
      <c r="M72" s="214" t="s">
        <v>188</v>
      </c>
      <c r="N72" s="214">
        <v>26</v>
      </c>
    </row>
    <row r="73" spans="2:14">
      <c r="B73" s="295"/>
      <c r="C73" s="379">
        <v>61</v>
      </c>
      <c r="D73" s="86">
        <v>1986</v>
      </c>
      <c r="E73" s="214">
        <v>144</v>
      </c>
      <c r="F73" s="214">
        <v>16</v>
      </c>
      <c r="G73" s="214">
        <v>22</v>
      </c>
      <c r="H73" s="214">
        <v>37</v>
      </c>
      <c r="I73" s="214" t="s">
        <v>441</v>
      </c>
      <c r="J73" s="214">
        <v>5</v>
      </c>
      <c r="K73" s="214">
        <v>20</v>
      </c>
      <c r="L73" s="214" t="s">
        <v>188</v>
      </c>
      <c r="M73" s="214" t="s">
        <v>188</v>
      </c>
      <c r="N73" s="214">
        <v>44</v>
      </c>
    </row>
    <row r="74" spans="2:14">
      <c r="B74" s="295"/>
      <c r="C74" s="379">
        <v>62</v>
      </c>
      <c r="D74" s="86">
        <v>1987</v>
      </c>
      <c r="E74" s="214">
        <v>156</v>
      </c>
      <c r="F74" s="214">
        <v>13</v>
      </c>
      <c r="G74" s="214">
        <v>23</v>
      </c>
      <c r="H74" s="214">
        <v>35</v>
      </c>
      <c r="I74" s="214" t="s">
        <v>441</v>
      </c>
      <c r="J74" s="214">
        <v>1</v>
      </c>
      <c r="K74" s="214">
        <v>31</v>
      </c>
      <c r="L74" s="214" t="s">
        <v>188</v>
      </c>
      <c r="M74" s="214" t="s">
        <v>188</v>
      </c>
      <c r="N74" s="214">
        <v>53</v>
      </c>
    </row>
    <row r="75" spans="2:14">
      <c r="B75" s="295"/>
      <c r="C75" s="379">
        <v>63</v>
      </c>
      <c r="D75" s="86">
        <v>1988</v>
      </c>
      <c r="E75" s="214">
        <v>164</v>
      </c>
      <c r="F75" s="214">
        <v>21</v>
      </c>
      <c r="G75" s="214">
        <v>25</v>
      </c>
      <c r="H75" s="214">
        <v>37</v>
      </c>
      <c r="I75" s="214" t="s">
        <v>441</v>
      </c>
      <c r="J75" s="214">
        <v>2</v>
      </c>
      <c r="K75" s="214">
        <v>24</v>
      </c>
      <c r="L75" s="214" t="s">
        <v>188</v>
      </c>
      <c r="M75" s="214" t="s">
        <v>188</v>
      </c>
      <c r="N75" s="214">
        <v>55</v>
      </c>
    </row>
    <row r="76" spans="2:14">
      <c r="B76" s="364" t="s">
        <v>87</v>
      </c>
      <c r="C76" s="379">
        <v>1</v>
      </c>
      <c r="D76" s="86">
        <v>1989</v>
      </c>
      <c r="E76" s="214">
        <v>204</v>
      </c>
      <c r="F76" s="214">
        <v>21</v>
      </c>
      <c r="G76" s="214">
        <v>42</v>
      </c>
      <c r="H76" s="214">
        <v>29</v>
      </c>
      <c r="I76" s="214">
        <v>2</v>
      </c>
      <c r="J76" s="214">
        <v>1</v>
      </c>
      <c r="K76" s="214">
        <v>22</v>
      </c>
      <c r="L76" s="214">
        <v>1</v>
      </c>
      <c r="M76" s="214" t="s">
        <v>188</v>
      </c>
      <c r="N76" s="214">
        <v>88</v>
      </c>
    </row>
    <row r="77" spans="2:14">
      <c r="B77" s="295"/>
      <c r="C77" s="379">
        <v>2</v>
      </c>
      <c r="D77" s="86">
        <v>1990</v>
      </c>
      <c r="E77" s="214">
        <v>265</v>
      </c>
      <c r="F77" s="214">
        <v>26</v>
      </c>
      <c r="G77" s="214">
        <v>41</v>
      </c>
      <c r="H77" s="214">
        <v>33</v>
      </c>
      <c r="I77" s="214">
        <v>3</v>
      </c>
      <c r="J77" s="214">
        <v>4</v>
      </c>
      <c r="K77" s="214">
        <v>28</v>
      </c>
      <c r="L77" s="214" t="s">
        <v>746</v>
      </c>
      <c r="M77" s="214" t="s">
        <v>188</v>
      </c>
      <c r="N77" s="214">
        <v>133</v>
      </c>
    </row>
    <row r="78" spans="2:14">
      <c r="B78" s="295"/>
      <c r="C78" s="379">
        <v>3</v>
      </c>
      <c r="D78" s="86">
        <v>1991</v>
      </c>
      <c r="E78" s="214">
        <v>311</v>
      </c>
      <c r="F78" s="214">
        <v>35</v>
      </c>
      <c r="G78" s="214">
        <v>45</v>
      </c>
      <c r="H78" s="214">
        <v>49</v>
      </c>
      <c r="I78" s="214">
        <v>3</v>
      </c>
      <c r="J78" s="214">
        <v>4</v>
      </c>
      <c r="K78" s="214">
        <v>50</v>
      </c>
      <c r="L78" s="214">
        <v>1</v>
      </c>
      <c r="M78" s="214" t="s">
        <v>188</v>
      </c>
      <c r="N78" s="214">
        <v>126</v>
      </c>
    </row>
    <row r="79" spans="2:14">
      <c r="B79" s="295"/>
      <c r="C79" s="379">
        <v>4</v>
      </c>
      <c r="D79" s="86">
        <v>1992</v>
      </c>
      <c r="E79" s="214">
        <v>296</v>
      </c>
      <c r="F79" s="214">
        <v>26</v>
      </c>
      <c r="G79" s="214">
        <v>57</v>
      </c>
      <c r="H79" s="214">
        <v>39</v>
      </c>
      <c r="I79" s="214">
        <v>3</v>
      </c>
      <c r="J79" s="214">
        <v>1</v>
      </c>
      <c r="K79" s="214">
        <v>42</v>
      </c>
      <c r="L79" s="214">
        <v>1</v>
      </c>
      <c r="M79" s="214" t="s">
        <v>188</v>
      </c>
      <c r="N79" s="214">
        <v>130</v>
      </c>
    </row>
    <row r="80" spans="2:14">
      <c r="B80" s="295"/>
      <c r="C80" s="379">
        <v>5</v>
      </c>
      <c r="D80" s="86">
        <v>1993</v>
      </c>
      <c r="E80" s="214">
        <v>258</v>
      </c>
      <c r="F80" s="214">
        <v>29</v>
      </c>
      <c r="G80" s="214">
        <v>42</v>
      </c>
      <c r="H80" s="214">
        <v>30</v>
      </c>
      <c r="I80" s="214">
        <v>4</v>
      </c>
      <c r="J80" s="214">
        <v>2</v>
      </c>
      <c r="K80" s="214">
        <v>43</v>
      </c>
      <c r="L80" s="214" t="s">
        <v>746</v>
      </c>
      <c r="M80" s="214" t="s">
        <v>188</v>
      </c>
      <c r="N80" s="214">
        <v>112</v>
      </c>
    </row>
    <row r="81" spans="2:14">
      <c r="B81" s="295"/>
      <c r="C81" s="379">
        <v>6</v>
      </c>
      <c r="D81" s="86">
        <v>1994</v>
      </c>
      <c r="E81" s="214">
        <v>291</v>
      </c>
      <c r="F81" s="214">
        <v>32</v>
      </c>
      <c r="G81" s="214">
        <v>69</v>
      </c>
      <c r="H81" s="214">
        <v>34</v>
      </c>
      <c r="I81" s="214">
        <v>3</v>
      </c>
      <c r="J81" s="214">
        <v>4</v>
      </c>
      <c r="K81" s="214">
        <v>50</v>
      </c>
      <c r="L81" s="214">
        <v>2</v>
      </c>
      <c r="M81" s="214" t="s">
        <v>188</v>
      </c>
      <c r="N81" s="214">
        <v>100</v>
      </c>
    </row>
    <row r="82" spans="2:14">
      <c r="B82" s="295"/>
      <c r="C82" s="379">
        <v>7</v>
      </c>
      <c r="D82" s="86">
        <v>1995</v>
      </c>
      <c r="E82" s="214">
        <v>239</v>
      </c>
      <c r="F82" s="214">
        <v>19</v>
      </c>
      <c r="G82" s="214">
        <v>57</v>
      </c>
      <c r="H82" s="214">
        <v>18</v>
      </c>
      <c r="I82" s="214">
        <v>2</v>
      </c>
      <c r="J82" s="214">
        <v>3</v>
      </c>
      <c r="K82" s="214">
        <v>47</v>
      </c>
      <c r="L82" s="214" t="s">
        <v>188</v>
      </c>
      <c r="M82" s="214" t="s">
        <v>188</v>
      </c>
      <c r="N82" s="214">
        <v>95</v>
      </c>
    </row>
    <row r="83" spans="2:14">
      <c r="B83" s="295"/>
      <c r="C83" s="379">
        <v>8</v>
      </c>
      <c r="D83" s="86">
        <v>1996</v>
      </c>
      <c r="E83" s="214">
        <v>226</v>
      </c>
      <c r="F83" s="214">
        <v>34</v>
      </c>
      <c r="G83" s="214">
        <v>44</v>
      </c>
      <c r="H83" s="214">
        <v>12</v>
      </c>
      <c r="I83" s="214">
        <v>1</v>
      </c>
      <c r="J83" s="214">
        <v>7</v>
      </c>
      <c r="K83" s="214">
        <v>53</v>
      </c>
      <c r="L83" s="214">
        <v>1</v>
      </c>
      <c r="M83" s="214" t="s">
        <v>188</v>
      </c>
      <c r="N83" s="214">
        <v>75</v>
      </c>
    </row>
    <row r="84" spans="2:14">
      <c r="B84" s="295"/>
      <c r="C84" s="379">
        <v>9</v>
      </c>
      <c r="D84" s="86">
        <v>1997</v>
      </c>
      <c r="E84" s="214">
        <v>278</v>
      </c>
      <c r="F84" s="214">
        <v>67</v>
      </c>
      <c r="G84" s="214">
        <v>46</v>
      </c>
      <c r="H84" s="214">
        <v>23</v>
      </c>
      <c r="I84" s="214" t="s">
        <v>188</v>
      </c>
      <c r="J84" s="214">
        <v>1</v>
      </c>
      <c r="K84" s="214">
        <v>44</v>
      </c>
      <c r="L84" s="214" t="s">
        <v>188</v>
      </c>
      <c r="M84" s="214" t="s">
        <v>188</v>
      </c>
      <c r="N84" s="214">
        <v>97</v>
      </c>
    </row>
    <row r="85" spans="2:14">
      <c r="B85" s="295"/>
      <c r="C85" s="379">
        <v>10</v>
      </c>
      <c r="D85" s="86">
        <v>1998</v>
      </c>
      <c r="E85" s="214">
        <v>429</v>
      </c>
      <c r="F85" s="214">
        <v>141</v>
      </c>
      <c r="G85" s="214">
        <v>60</v>
      </c>
      <c r="H85" s="214">
        <v>32</v>
      </c>
      <c r="I85" s="214">
        <v>2</v>
      </c>
      <c r="J85" s="214">
        <v>2</v>
      </c>
      <c r="K85" s="214">
        <v>66</v>
      </c>
      <c r="L85" s="214" t="s">
        <v>188</v>
      </c>
      <c r="M85" s="214" t="s">
        <v>188</v>
      </c>
      <c r="N85" s="214">
        <v>128</v>
      </c>
    </row>
    <row r="86" spans="2:14">
      <c r="B86" s="295"/>
      <c r="C86" s="379">
        <v>11</v>
      </c>
      <c r="D86" s="86">
        <v>1999</v>
      </c>
      <c r="E86" s="214">
        <v>299</v>
      </c>
      <c r="F86" s="214">
        <v>93</v>
      </c>
      <c r="G86" s="214">
        <v>34</v>
      </c>
      <c r="H86" s="214">
        <v>21</v>
      </c>
      <c r="I86" s="214">
        <v>3</v>
      </c>
      <c r="J86" s="214">
        <v>1</v>
      </c>
      <c r="K86" s="214">
        <v>60</v>
      </c>
      <c r="L86" s="214">
        <v>2</v>
      </c>
      <c r="M86" s="214" t="s">
        <v>188</v>
      </c>
      <c r="N86" s="214">
        <v>88</v>
      </c>
    </row>
    <row r="87" spans="2:14">
      <c r="B87" s="295"/>
      <c r="C87" s="379">
        <v>12</v>
      </c>
      <c r="D87" s="86">
        <v>2000</v>
      </c>
      <c r="E87" s="214">
        <v>472</v>
      </c>
      <c r="F87" s="214">
        <v>122</v>
      </c>
      <c r="G87" s="214">
        <v>49</v>
      </c>
      <c r="H87" s="214">
        <v>40</v>
      </c>
      <c r="I87" s="214">
        <v>4</v>
      </c>
      <c r="J87" s="214">
        <v>5</v>
      </c>
      <c r="K87" s="214">
        <v>125</v>
      </c>
      <c r="L87" s="214" t="s">
        <v>188</v>
      </c>
      <c r="M87" s="214" t="s">
        <v>188</v>
      </c>
      <c r="N87" s="214">
        <v>131</v>
      </c>
    </row>
    <row r="88" spans="2:14">
      <c r="B88" s="295"/>
      <c r="C88" s="379">
        <v>13</v>
      </c>
      <c r="D88" s="86">
        <v>2001</v>
      </c>
      <c r="E88" s="214">
        <v>579</v>
      </c>
      <c r="F88" s="214">
        <v>192</v>
      </c>
      <c r="G88" s="214">
        <v>53</v>
      </c>
      <c r="H88" s="214">
        <v>24</v>
      </c>
      <c r="I88" s="214" t="s">
        <v>188</v>
      </c>
      <c r="J88" s="214">
        <v>3</v>
      </c>
      <c r="K88" s="214">
        <v>111</v>
      </c>
      <c r="L88" s="214">
        <v>1</v>
      </c>
      <c r="M88" s="214" t="s">
        <v>188</v>
      </c>
      <c r="N88" s="214">
        <v>195</v>
      </c>
    </row>
    <row r="89" spans="2:14">
      <c r="B89" s="295"/>
      <c r="C89" s="379">
        <v>14</v>
      </c>
      <c r="D89" s="86">
        <v>2002</v>
      </c>
      <c r="E89" s="214">
        <v>460</v>
      </c>
      <c r="F89" s="214">
        <v>133</v>
      </c>
      <c r="G89" s="214">
        <v>50</v>
      </c>
      <c r="H89" s="214">
        <v>15</v>
      </c>
      <c r="I89" s="214">
        <v>1</v>
      </c>
      <c r="J89" s="214">
        <v>1</v>
      </c>
      <c r="K89" s="214">
        <v>57</v>
      </c>
      <c r="L89" s="214">
        <v>3</v>
      </c>
      <c r="M89" s="214" t="s">
        <v>188</v>
      </c>
      <c r="N89" s="214">
        <v>201</v>
      </c>
    </row>
    <row r="90" spans="2:14">
      <c r="B90" s="295"/>
      <c r="C90" s="379">
        <v>15</v>
      </c>
      <c r="D90" s="86">
        <v>2003</v>
      </c>
      <c r="E90" s="214">
        <v>488</v>
      </c>
      <c r="F90" s="214">
        <v>148</v>
      </c>
      <c r="G90" s="214">
        <v>43</v>
      </c>
      <c r="H90" s="214">
        <v>29</v>
      </c>
      <c r="I90" s="214" t="s">
        <v>188</v>
      </c>
      <c r="J90" s="214">
        <v>1</v>
      </c>
      <c r="K90" s="214">
        <v>76</v>
      </c>
      <c r="L90" s="214">
        <v>2</v>
      </c>
      <c r="M90" s="214" t="s">
        <v>188</v>
      </c>
      <c r="N90" s="214">
        <v>189</v>
      </c>
    </row>
    <row r="91" spans="2:14">
      <c r="B91" s="295"/>
      <c r="C91" s="379">
        <v>16</v>
      </c>
      <c r="D91" s="86">
        <v>2004</v>
      </c>
      <c r="E91" s="214">
        <v>490</v>
      </c>
      <c r="F91" s="214">
        <v>154</v>
      </c>
      <c r="G91" s="214">
        <v>59</v>
      </c>
      <c r="H91" s="214">
        <v>23</v>
      </c>
      <c r="I91" s="214" t="s">
        <v>188</v>
      </c>
      <c r="J91" s="214">
        <v>1</v>
      </c>
      <c r="K91" s="214">
        <v>42</v>
      </c>
      <c r="L91" s="214" t="s">
        <v>188</v>
      </c>
      <c r="M91" s="214" t="s">
        <v>188</v>
      </c>
      <c r="N91" s="214">
        <v>211</v>
      </c>
    </row>
    <row r="92" spans="2:14">
      <c r="B92" s="295"/>
      <c r="C92" s="379">
        <v>17</v>
      </c>
      <c r="D92" s="86">
        <v>2005</v>
      </c>
      <c r="E92" s="214">
        <v>590</v>
      </c>
      <c r="F92" s="214">
        <v>144</v>
      </c>
      <c r="G92" s="214">
        <v>57</v>
      </c>
      <c r="H92" s="214">
        <v>36</v>
      </c>
      <c r="I92" s="214">
        <v>2</v>
      </c>
      <c r="J92" s="214" t="s">
        <v>188</v>
      </c>
      <c r="K92" s="214">
        <v>37</v>
      </c>
      <c r="L92" s="214">
        <v>3</v>
      </c>
      <c r="M92" s="214" t="s">
        <v>188</v>
      </c>
      <c r="N92" s="214">
        <v>313</v>
      </c>
    </row>
    <row r="93" spans="2:14">
      <c r="B93" s="295"/>
      <c r="C93" s="379">
        <v>18</v>
      </c>
      <c r="D93" s="86">
        <v>2006</v>
      </c>
      <c r="E93" s="214">
        <v>622</v>
      </c>
      <c r="F93" s="214">
        <v>177</v>
      </c>
      <c r="G93" s="214">
        <v>47</v>
      </c>
      <c r="H93" s="214">
        <v>15</v>
      </c>
      <c r="I93" s="214" t="s">
        <v>188</v>
      </c>
      <c r="J93" s="214">
        <v>2</v>
      </c>
      <c r="K93" s="214">
        <v>41</v>
      </c>
      <c r="L93" s="214">
        <v>2</v>
      </c>
      <c r="M93" s="214" t="s">
        <v>188</v>
      </c>
      <c r="N93" s="214">
        <v>338</v>
      </c>
    </row>
    <row r="94" spans="2:14">
      <c r="B94" s="295"/>
      <c r="C94" s="379">
        <v>19</v>
      </c>
      <c r="D94" s="86">
        <v>2007</v>
      </c>
      <c r="E94" s="214">
        <v>536</v>
      </c>
      <c r="F94" s="214">
        <v>106</v>
      </c>
      <c r="G94" s="214">
        <v>43</v>
      </c>
      <c r="H94" s="214">
        <v>40</v>
      </c>
      <c r="I94" s="214" t="s">
        <v>188</v>
      </c>
      <c r="J94" s="214">
        <v>4</v>
      </c>
      <c r="K94" s="214">
        <v>39</v>
      </c>
      <c r="L94" s="214">
        <v>4</v>
      </c>
      <c r="M94" s="214" t="s">
        <v>188</v>
      </c>
      <c r="N94" s="214">
        <v>300</v>
      </c>
    </row>
    <row r="95" spans="2:14" ht="13.5" customHeight="1">
      <c r="B95" s="378"/>
      <c r="C95" s="379">
        <v>20</v>
      </c>
      <c r="D95" s="86">
        <v>2008</v>
      </c>
      <c r="E95" s="214">
        <v>481</v>
      </c>
      <c r="F95" s="214">
        <v>106</v>
      </c>
      <c r="G95" s="214">
        <v>31</v>
      </c>
      <c r="H95" s="214">
        <v>31</v>
      </c>
      <c r="I95" s="214" t="s">
        <v>188</v>
      </c>
      <c r="J95" s="214">
        <v>2</v>
      </c>
      <c r="K95" s="214">
        <v>30</v>
      </c>
      <c r="L95" s="214" t="s">
        <v>188</v>
      </c>
      <c r="M95" s="214" t="s">
        <v>188</v>
      </c>
      <c r="N95" s="214">
        <v>281</v>
      </c>
    </row>
    <row r="96" spans="2:14" ht="13.5" customHeight="1">
      <c r="B96" s="378"/>
      <c r="C96" s="379">
        <v>21</v>
      </c>
      <c r="D96" s="86">
        <v>2009</v>
      </c>
      <c r="E96" s="214">
        <v>493</v>
      </c>
      <c r="F96" s="214">
        <v>92</v>
      </c>
      <c r="G96" s="214">
        <v>35</v>
      </c>
      <c r="H96" s="214">
        <v>29</v>
      </c>
      <c r="I96" s="214" t="s">
        <v>188</v>
      </c>
      <c r="J96" s="214">
        <v>1</v>
      </c>
      <c r="K96" s="214">
        <v>45</v>
      </c>
      <c r="L96" s="214">
        <v>1</v>
      </c>
      <c r="M96" s="214" t="s">
        <v>188</v>
      </c>
      <c r="N96" s="214">
        <v>290</v>
      </c>
    </row>
    <row r="97" spans="2:14">
      <c r="B97" s="378"/>
      <c r="C97" s="379">
        <v>22</v>
      </c>
      <c r="D97" s="86">
        <v>2010</v>
      </c>
      <c r="E97" s="214">
        <v>514</v>
      </c>
      <c r="F97" s="214">
        <v>104</v>
      </c>
      <c r="G97" s="214">
        <v>37</v>
      </c>
      <c r="H97" s="214">
        <v>20</v>
      </c>
      <c r="I97" s="214" t="s">
        <v>412</v>
      </c>
      <c r="J97" s="214">
        <v>3</v>
      </c>
      <c r="K97" s="214">
        <v>41</v>
      </c>
      <c r="L97" s="214" t="s">
        <v>412</v>
      </c>
      <c r="M97" s="214" t="s">
        <v>412</v>
      </c>
      <c r="N97" s="214">
        <v>309</v>
      </c>
    </row>
    <row r="98" spans="2:14">
      <c r="B98" s="378"/>
      <c r="C98" s="379">
        <v>23</v>
      </c>
      <c r="D98" s="86">
        <v>2011</v>
      </c>
      <c r="E98" s="214">
        <v>438</v>
      </c>
      <c r="F98" s="214">
        <v>102</v>
      </c>
      <c r="G98" s="214">
        <v>19</v>
      </c>
      <c r="H98" s="214">
        <v>33</v>
      </c>
      <c r="I98" s="214" t="s">
        <v>412</v>
      </c>
      <c r="J98" s="214">
        <v>1</v>
      </c>
      <c r="K98" s="214">
        <v>30</v>
      </c>
      <c r="L98" s="214" t="s">
        <v>412</v>
      </c>
      <c r="M98" s="214" t="s">
        <v>412</v>
      </c>
      <c r="N98" s="214">
        <v>253</v>
      </c>
    </row>
    <row r="99" spans="2:14">
      <c r="B99" s="378"/>
      <c r="C99" s="379">
        <v>24</v>
      </c>
      <c r="D99" s="86">
        <v>2012</v>
      </c>
      <c r="E99" s="214">
        <v>458</v>
      </c>
      <c r="F99" s="214">
        <v>104</v>
      </c>
      <c r="G99" s="214">
        <v>31</v>
      </c>
      <c r="H99" s="214">
        <v>33</v>
      </c>
      <c r="I99" s="214" t="s">
        <v>188</v>
      </c>
      <c r="J99" s="214">
        <v>2</v>
      </c>
      <c r="K99" s="214">
        <v>41</v>
      </c>
      <c r="L99" s="214">
        <v>1</v>
      </c>
      <c r="M99" s="214" t="s">
        <v>188</v>
      </c>
      <c r="N99" s="214">
        <v>246</v>
      </c>
    </row>
    <row r="100" spans="2:14">
      <c r="B100" s="378"/>
      <c r="C100" s="379">
        <v>25</v>
      </c>
      <c r="D100" s="86">
        <v>2013</v>
      </c>
      <c r="E100" s="214">
        <v>386</v>
      </c>
      <c r="F100" s="214">
        <v>140</v>
      </c>
      <c r="G100" s="214">
        <v>20</v>
      </c>
      <c r="H100" s="214">
        <v>33</v>
      </c>
      <c r="I100" s="214" t="s">
        <v>188</v>
      </c>
      <c r="J100" s="214">
        <v>6</v>
      </c>
      <c r="K100" s="214">
        <v>37</v>
      </c>
      <c r="L100" s="214" t="s">
        <v>188</v>
      </c>
      <c r="M100" s="214" t="s">
        <v>188</v>
      </c>
      <c r="N100" s="214">
        <v>150</v>
      </c>
    </row>
    <row r="101" spans="2:14">
      <c r="B101" s="378"/>
      <c r="C101" s="379">
        <v>26</v>
      </c>
      <c r="D101" s="86">
        <v>2014</v>
      </c>
      <c r="E101" s="214">
        <v>348</v>
      </c>
      <c r="F101" s="214">
        <v>138</v>
      </c>
      <c r="G101" s="214">
        <v>22</v>
      </c>
      <c r="H101" s="214">
        <v>29</v>
      </c>
      <c r="I101" s="214" t="s">
        <v>188</v>
      </c>
      <c r="J101" s="214">
        <v>5</v>
      </c>
      <c r="K101" s="214">
        <v>36</v>
      </c>
      <c r="L101" s="214" t="s">
        <v>188</v>
      </c>
      <c r="M101" s="214" t="s">
        <v>188</v>
      </c>
      <c r="N101" s="214">
        <v>118</v>
      </c>
    </row>
    <row r="102" spans="2:14">
      <c r="B102" s="378"/>
      <c r="C102" s="379">
        <v>27</v>
      </c>
      <c r="D102" s="86">
        <v>2015</v>
      </c>
      <c r="E102" s="214">
        <v>277</v>
      </c>
      <c r="F102" s="214">
        <v>84</v>
      </c>
      <c r="G102" s="214">
        <v>29</v>
      </c>
      <c r="H102" s="214">
        <v>24</v>
      </c>
      <c r="I102" s="214" t="s">
        <v>188</v>
      </c>
      <c r="J102" s="214">
        <v>1</v>
      </c>
      <c r="K102" s="214">
        <v>58</v>
      </c>
      <c r="L102" s="214" t="s">
        <v>188</v>
      </c>
      <c r="M102" s="214" t="s">
        <v>188</v>
      </c>
      <c r="N102" s="214">
        <v>81</v>
      </c>
    </row>
    <row r="103" spans="2:14">
      <c r="B103" s="378"/>
      <c r="C103" s="379">
        <v>28</v>
      </c>
      <c r="D103" s="86">
        <v>2016</v>
      </c>
      <c r="E103" s="214">
        <v>331</v>
      </c>
      <c r="F103" s="214">
        <v>94</v>
      </c>
      <c r="G103" s="214">
        <v>34</v>
      </c>
      <c r="H103" s="214">
        <v>22</v>
      </c>
      <c r="I103" s="214" t="s">
        <v>188</v>
      </c>
      <c r="J103" s="214">
        <v>2</v>
      </c>
      <c r="K103" s="214">
        <v>31</v>
      </c>
      <c r="L103" s="214" t="s">
        <v>188</v>
      </c>
      <c r="M103" s="214" t="s">
        <v>188</v>
      </c>
      <c r="N103" s="214">
        <v>148</v>
      </c>
    </row>
    <row r="104" spans="2:14">
      <c r="B104" s="378"/>
      <c r="C104" s="379">
        <v>29</v>
      </c>
      <c r="D104" s="86">
        <v>2017</v>
      </c>
      <c r="E104" s="214">
        <v>290</v>
      </c>
      <c r="F104" s="214">
        <v>105</v>
      </c>
      <c r="G104" s="214">
        <v>22</v>
      </c>
      <c r="H104" s="214">
        <v>14</v>
      </c>
      <c r="I104" s="214" t="s">
        <v>188</v>
      </c>
      <c r="J104" s="214" t="s">
        <v>188</v>
      </c>
      <c r="K104" s="214">
        <v>31</v>
      </c>
      <c r="L104" s="214" t="s">
        <v>188</v>
      </c>
      <c r="M104" s="214" t="s">
        <v>188</v>
      </c>
      <c r="N104" s="214">
        <v>118</v>
      </c>
    </row>
    <row r="105" spans="2:14">
      <c r="B105" s="378"/>
      <c r="C105" s="379">
        <v>30</v>
      </c>
      <c r="D105" s="86">
        <v>2018</v>
      </c>
      <c r="E105" s="214">
        <v>333</v>
      </c>
      <c r="F105" s="214">
        <v>107</v>
      </c>
      <c r="G105" s="214">
        <v>13</v>
      </c>
      <c r="H105" s="214">
        <v>39</v>
      </c>
      <c r="I105" s="214" t="s">
        <v>188</v>
      </c>
      <c r="J105" s="214">
        <v>1</v>
      </c>
      <c r="K105" s="214">
        <v>35</v>
      </c>
      <c r="L105" s="214">
        <v>1</v>
      </c>
      <c r="M105" s="214" t="s">
        <v>188</v>
      </c>
      <c r="N105" s="214">
        <v>137</v>
      </c>
    </row>
    <row r="106" spans="2:14">
      <c r="B106" s="378" t="s">
        <v>86</v>
      </c>
      <c r="C106" s="379">
        <v>1</v>
      </c>
      <c r="D106" s="86">
        <v>2019</v>
      </c>
      <c r="E106" s="214">
        <v>318</v>
      </c>
      <c r="F106" s="214">
        <v>102</v>
      </c>
      <c r="G106" s="214">
        <v>36</v>
      </c>
      <c r="H106" s="214">
        <v>19</v>
      </c>
      <c r="I106" s="214" t="s">
        <v>412</v>
      </c>
      <c r="J106" s="214">
        <v>2</v>
      </c>
      <c r="K106" s="214">
        <v>23</v>
      </c>
      <c r="L106" s="214">
        <v>1</v>
      </c>
      <c r="M106" s="214">
        <v>1</v>
      </c>
      <c r="N106" s="214">
        <v>134</v>
      </c>
    </row>
    <row r="107" spans="2:14">
      <c r="B107" s="378"/>
      <c r="C107" s="379">
        <v>2</v>
      </c>
      <c r="D107" s="86">
        <v>2020</v>
      </c>
      <c r="E107" s="214">
        <v>359</v>
      </c>
      <c r="F107" s="214">
        <v>137</v>
      </c>
      <c r="G107" s="214">
        <v>37</v>
      </c>
      <c r="H107" s="214">
        <v>37</v>
      </c>
      <c r="I107" s="214" t="s">
        <v>412</v>
      </c>
      <c r="J107" s="214">
        <v>2</v>
      </c>
      <c r="K107" s="214">
        <v>30</v>
      </c>
      <c r="L107" s="214">
        <v>1</v>
      </c>
      <c r="M107" s="214" t="s">
        <v>412</v>
      </c>
      <c r="N107" s="214">
        <v>115</v>
      </c>
    </row>
    <row r="108" spans="2:14">
      <c r="B108" s="378"/>
      <c r="C108" s="379">
        <v>3</v>
      </c>
      <c r="D108" s="86">
        <v>2021</v>
      </c>
      <c r="E108" s="214">
        <v>317</v>
      </c>
      <c r="F108" s="214">
        <v>111</v>
      </c>
      <c r="G108" s="214">
        <v>45</v>
      </c>
      <c r="H108" s="214">
        <v>24</v>
      </c>
      <c r="I108" s="214" t="s">
        <v>412</v>
      </c>
      <c r="J108" s="214">
        <v>5</v>
      </c>
      <c r="K108" s="214">
        <v>29</v>
      </c>
      <c r="L108" s="214">
        <v>2</v>
      </c>
      <c r="M108" s="214" t="s">
        <v>412</v>
      </c>
      <c r="N108" s="214">
        <v>101</v>
      </c>
    </row>
    <row r="109" spans="2:14">
      <c r="B109" s="378"/>
      <c r="C109" s="379">
        <v>4</v>
      </c>
      <c r="D109" s="86">
        <v>2022</v>
      </c>
      <c r="E109" s="214">
        <v>335</v>
      </c>
      <c r="F109" s="214">
        <v>80</v>
      </c>
      <c r="G109" s="214">
        <v>37</v>
      </c>
      <c r="H109" s="214">
        <v>40</v>
      </c>
      <c r="I109" s="214" t="s">
        <v>412</v>
      </c>
      <c r="J109" s="214">
        <v>7</v>
      </c>
      <c r="K109" s="214">
        <v>59</v>
      </c>
      <c r="L109" s="214" t="s">
        <v>412</v>
      </c>
      <c r="M109" s="214" t="s">
        <v>412</v>
      </c>
      <c r="N109" s="214">
        <v>112</v>
      </c>
    </row>
    <row r="110" spans="2:14">
      <c r="B110" s="378"/>
      <c r="C110" s="379">
        <v>5</v>
      </c>
      <c r="D110" s="86">
        <v>2023</v>
      </c>
      <c r="E110" s="214">
        <v>241</v>
      </c>
      <c r="F110" s="214">
        <v>43</v>
      </c>
      <c r="G110" s="214">
        <v>19</v>
      </c>
      <c r="H110" s="214">
        <v>29</v>
      </c>
      <c r="I110" s="214" t="s">
        <v>412</v>
      </c>
      <c r="J110" s="214">
        <v>6</v>
      </c>
      <c r="K110" s="214">
        <v>38</v>
      </c>
      <c r="L110" s="214">
        <v>2</v>
      </c>
      <c r="M110" s="214" t="s">
        <v>412</v>
      </c>
      <c r="N110" s="214">
        <v>104</v>
      </c>
    </row>
    <row r="111" spans="2:14">
      <c r="B111" s="381"/>
      <c r="C111" s="383"/>
      <c r="D111" s="386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</row>
    <row r="113" spans="2:2">
      <c r="B113" t="s">
        <v>1091</v>
      </c>
    </row>
  </sheetData>
  <mergeCells count="10">
    <mergeCell ref="K4:K5"/>
    <mergeCell ref="L4:L5"/>
    <mergeCell ref="M4:M5"/>
    <mergeCell ref="N4:N5"/>
    <mergeCell ref="B4:D5"/>
    <mergeCell ref="E4:E5"/>
    <mergeCell ref="F4:F5"/>
    <mergeCell ref="G4:G5"/>
    <mergeCell ref="H4:H5"/>
    <mergeCell ref="J4:J5"/>
  </mergeCells>
  <phoneticPr fontId="9"/>
  <pageMargins left="0.59055118110236227" right="0.59055118110236227" top="0.59055118110236227" bottom="0.59055118110236227" header="0.31496062992125984" footer="0.31496062992125984"/>
  <pageSetup paperSize="9" scale="57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C60DD-2837-4D71-AA82-6E6B7647EC10}">
  <dimension ref="B1:R90"/>
  <sheetViews>
    <sheetView zoomScale="80" zoomScaleNormal="80" workbookViewId="0">
      <pane xSplit="5" ySplit="6" topLeftCell="F7" activePane="bottomRight" state="frozen"/>
      <selection pane="topRight" activeCell="F1" sqref="F1"/>
      <selection pane="bottomLeft" activeCell="A7" sqref="A7"/>
      <selection pane="bottomRight"/>
    </sheetView>
  </sheetViews>
  <sheetFormatPr defaultRowHeight="18.75"/>
  <cols>
    <col min="2" max="2" width="5.625" customWidth="1"/>
    <col min="3" max="4" width="3.625" customWidth="1"/>
    <col min="5" max="5" width="5.625" customWidth="1"/>
  </cols>
  <sheetData>
    <row r="1" spans="2:18" ht="39.950000000000003" customHeight="1" thickBot="1">
      <c r="B1" s="76" t="s">
        <v>1121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342"/>
    </row>
    <row r="2" spans="2:18" ht="19.5" thickTop="1"/>
    <row r="4" spans="2:18">
      <c r="B4" s="587" t="s">
        <v>106</v>
      </c>
      <c r="C4" s="587"/>
      <c r="D4" s="587"/>
      <c r="E4" s="587"/>
      <c r="F4" s="587" t="s">
        <v>1120</v>
      </c>
      <c r="G4" s="587"/>
      <c r="H4" s="587"/>
      <c r="I4" s="587"/>
      <c r="J4" s="587"/>
      <c r="K4" s="587" t="s">
        <v>1119</v>
      </c>
      <c r="L4" s="587"/>
      <c r="M4" s="587"/>
      <c r="N4" s="587"/>
      <c r="O4" s="587"/>
      <c r="P4" s="587"/>
      <c r="Q4" s="587" t="s">
        <v>1118</v>
      </c>
      <c r="R4" s="587"/>
    </row>
    <row r="5" spans="2:18">
      <c r="B5" s="587"/>
      <c r="C5" s="587"/>
      <c r="D5" s="587"/>
      <c r="E5" s="587"/>
      <c r="F5" s="588" t="s">
        <v>1117</v>
      </c>
      <c r="G5" s="588" t="s">
        <v>1116</v>
      </c>
      <c r="H5" s="587" t="s">
        <v>1113</v>
      </c>
      <c r="I5" s="587"/>
      <c r="J5" s="587"/>
      <c r="K5" s="587" t="s">
        <v>1115</v>
      </c>
      <c r="L5" s="587" t="s">
        <v>1114</v>
      </c>
      <c r="M5" s="587" t="s">
        <v>1113</v>
      </c>
      <c r="N5" s="587"/>
      <c r="O5" s="587"/>
      <c r="P5" s="587"/>
      <c r="Q5" s="588" t="s">
        <v>1112</v>
      </c>
      <c r="R5" s="587" t="s">
        <v>1111</v>
      </c>
    </row>
    <row r="6" spans="2:18" ht="40.5" customHeight="1">
      <c r="B6" s="587"/>
      <c r="C6" s="587"/>
      <c r="D6" s="587"/>
      <c r="E6" s="587"/>
      <c r="F6" s="587"/>
      <c r="G6" s="587"/>
      <c r="H6" s="353" t="s">
        <v>1108</v>
      </c>
      <c r="I6" s="349" t="s">
        <v>1110</v>
      </c>
      <c r="J6" s="349" t="s">
        <v>1109</v>
      </c>
      <c r="K6" s="587"/>
      <c r="L6" s="587"/>
      <c r="M6" s="353" t="s">
        <v>1108</v>
      </c>
      <c r="N6" s="353" t="s">
        <v>1107</v>
      </c>
      <c r="O6" s="353" t="s">
        <v>1106</v>
      </c>
      <c r="P6" s="349" t="s">
        <v>1105</v>
      </c>
      <c r="Q6" s="587"/>
      <c r="R6" s="587"/>
    </row>
    <row r="7" spans="2:18" ht="18.75" customHeight="1">
      <c r="B7" s="351" t="s">
        <v>352</v>
      </c>
      <c r="C7" s="376"/>
      <c r="D7" s="377"/>
      <c r="E7" s="374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</row>
    <row r="8" spans="2:18" ht="18.75" customHeight="1">
      <c r="B8" s="364" t="s">
        <v>87</v>
      </c>
      <c r="C8" s="61">
        <v>12</v>
      </c>
      <c r="D8" s="226" t="s">
        <v>703</v>
      </c>
      <c r="E8" s="86">
        <v>2000</v>
      </c>
      <c r="F8" s="214" t="s">
        <v>412</v>
      </c>
      <c r="G8" s="214" t="s">
        <v>412</v>
      </c>
      <c r="H8" s="214" t="s">
        <v>412</v>
      </c>
      <c r="I8" s="214" t="s">
        <v>412</v>
      </c>
      <c r="J8" s="214" t="s">
        <v>412</v>
      </c>
      <c r="K8" s="205">
        <v>2</v>
      </c>
      <c r="L8" s="205">
        <v>651</v>
      </c>
      <c r="M8" s="205">
        <v>1</v>
      </c>
      <c r="N8" s="205">
        <v>47</v>
      </c>
      <c r="O8" s="205">
        <v>26</v>
      </c>
      <c r="P8" s="214" t="s">
        <v>412</v>
      </c>
      <c r="Q8" s="205">
        <v>185</v>
      </c>
      <c r="R8" s="205">
        <v>307</v>
      </c>
    </row>
    <row r="9" spans="2:18" ht="18.75" customHeight="1">
      <c r="B9" s="357"/>
      <c r="C9" s="61">
        <v>13</v>
      </c>
      <c r="D9" s="226" t="s">
        <v>703</v>
      </c>
      <c r="E9" s="86">
        <v>2001</v>
      </c>
      <c r="F9" s="214" t="s">
        <v>412</v>
      </c>
      <c r="G9" s="214" t="s">
        <v>412</v>
      </c>
      <c r="H9" s="214" t="s">
        <v>412</v>
      </c>
      <c r="I9" s="214" t="s">
        <v>412</v>
      </c>
      <c r="J9" s="214" t="s">
        <v>412</v>
      </c>
      <c r="K9" s="205">
        <v>2</v>
      </c>
      <c r="L9" s="205">
        <v>656</v>
      </c>
      <c r="M9" s="205">
        <v>1</v>
      </c>
      <c r="N9" s="205">
        <v>53</v>
      </c>
      <c r="O9" s="205">
        <v>28</v>
      </c>
      <c r="P9" s="214" t="s">
        <v>412</v>
      </c>
      <c r="Q9" s="205">
        <v>186</v>
      </c>
      <c r="R9" s="205">
        <v>310</v>
      </c>
    </row>
    <row r="10" spans="2:18" ht="18.75" customHeight="1">
      <c r="B10" s="357"/>
      <c r="C10" s="61">
        <v>14</v>
      </c>
      <c r="D10" s="226" t="s">
        <v>703</v>
      </c>
      <c r="E10" s="86">
        <v>2002</v>
      </c>
      <c r="F10" s="214" t="s">
        <v>412</v>
      </c>
      <c r="G10" s="214" t="s">
        <v>412</v>
      </c>
      <c r="H10" s="214" t="s">
        <v>412</v>
      </c>
      <c r="I10" s="214" t="s">
        <v>412</v>
      </c>
      <c r="J10" s="214" t="s">
        <v>412</v>
      </c>
      <c r="K10" s="205">
        <v>2</v>
      </c>
      <c r="L10" s="205">
        <v>658</v>
      </c>
      <c r="M10" s="205">
        <v>1</v>
      </c>
      <c r="N10" s="205">
        <v>53</v>
      </c>
      <c r="O10" s="205">
        <v>28</v>
      </c>
      <c r="P10" s="214" t="s">
        <v>412</v>
      </c>
      <c r="Q10" s="205">
        <v>189</v>
      </c>
      <c r="R10" s="205">
        <v>310</v>
      </c>
    </row>
    <row r="11" spans="2:18" ht="18.75" customHeight="1">
      <c r="B11" s="357"/>
      <c r="C11" s="61">
        <v>15</v>
      </c>
      <c r="D11" s="226" t="s">
        <v>703</v>
      </c>
      <c r="E11" s="86">
        <v>2003</v>
      </c>
      <c r="F11" s="214" t="s">
        <v>412</v>
      </c>
      <c r="G11" s="214" t="s">
        <v>412</v>
      </c>
      <c r="H11" s="214" t="s">
        <v>412</v>
      </c>
      <c r="I11" s="214" t="s">
        <v>412</v>
      </c>
      <c r="J11" s="214" t="s">
        <v>412</v>
      </c>
      <c r="K11" s="205">
        <v>2</v>
      </c>
      <c r="L11" s="205">
        <v>659</v>
      </c>
      <c r="M11" s="205">
        <v>1</v>
      </c>
      <c r="N11" s="205">
        <v>53</v>
      </c>
      <c r="O11" s="205">
        <v>28</v>
      </c>
      <c r="P11" s="214" t="s">
        <v>412</v>
      </c>
      <c r="Q11" s="205">
        <v>190</v>
      </c>
      <c r="R11" s="205">
        <v>519</v>
      </c>
    </row>
    <row r="12" spans="2:18" ht="18.75" customHeight="1">
      <c r="B12" s="357"/>
      <c r="C12" s="61">
        <v>16</v>
      </c>
      <c r="D12" s="226" t="s">
        <v>703</v>
      </c>
      <c r="E12" s="86">
        <v>2004</v>
      </c>
      <c r="F12" s="214" t="s">
        <v>412</v>
      </c>
      <c r="G12" s="214" t="s">
        <v>412</v>
      </c>
      <c r="H12" s="214" t="s">
        <v>412</v>
      </c>
      <c r="I12" s="214" t="s">
        <v>412</v>
      </c>
      <c r="J12" s="214" t="s">
        <v>412</v>
      </c>
      <c r="K12" s="205">
        <v>2</v>
      </c>
      <c r="L12" s="205">
        <v>646</v>
      </c>
      <c r="M12" s="205">
        <v>1</v>
      </c>
      <c r="N12" s="205">
        <v>54</v>
      </c>
      <c r="O12" s="205">
        <v>28</v>
      </c>
      <c r="P12" s="214" t="s">
        <v>412</v>
      </c>
      <c r="Q12" s="205">
        <v>195</v>
      </c>
      <c r="R12" s="205">
        <v>519</v>
      </c>
    </row>
    <row r="13" spans="2:18" ht="18.75" customHeight="1">
      <c r="B13" s="357"/>
      <c r="C13" s="61">
        <v>17</v>
      </c>
      <c r="D13" s="226" t="s">
        <v>703</v>
      </c>
      <c r="E13" s="86">
        <v>2005</v>
      </c>
      <c r="F13" s="214" t="s">
        <v>412</v>
      </c>
      <c r="G13" s="214" t="s">
        <v>412</v>
      </c>
      <c r="H13" s="214" t="s">
        <v>412</v>
      </c>
      <c r="I13" s="214" t="s">
        <v>412</v>
      </c>
      <c r="J13" s="214" t="s">
        <v>412</v>
      </c>
      <c r="K13" s="205">
        <v>1</v>
      </c>
      <c r="L13" s="205">
        <v>631</v>
      </c>
      <c r="M13" s="205">
        <v>1</v>
      </c>
      <c r="N13" s="205">
        <v>26</v>
      </c>
      <c r="O13" s="205">
        <v>28</v>
      </c>
      <c r="P13" s="214" t="s">
        <v>412</v>
      </c>
      <c r="Q13" s="205">
        <v>117</v>
      </c>
      <c r="R13" s="205">
        <v>519</v>
      </c>
    </row>
    <row r="14" spans="2:18" ht="18.75" customHeight="1">
      <c r="B14" s="357"/>
      <c r="C14" s="61">
        <v>18</v>
      </c>
      <c r="D14" s="226" t="s">
        <v>703</v>
      </c>
      <c r="E14" s="86">
        <v>2006</v>
      </c>
      <c r="F14" s="214" t="s">
        <v>412</v>
      </c>
      <c r="G14" s="214" t="s">
        <v>412</v>
      </c>
      <c r="H14" s="214" t="s">
        <v>412</v>
      </c>
      <c r="I14" s="214" t="s">
        <v>412</v>
      </c>
      <c r="J14" s="214" t="s">
        <v>412</v>
      </c>
      <c r="K14" s="205">
        <v>1</v>
      </c>
      <c r="L14" s="205">
        <v>627</v>
      </c>
      <c r="M14" s="205">
        <v>1</v>
      </c>
      <c r="N14" s="205">
        <v>26</v>
      </c>
      <c r="O14" s="205">
        <v>28</v>
      </c>
      <c r="P14" s="214" t="s">
        <v>412</v>
      </c>
      <c r="Q14" s="205">
        <v>198</v>
      </c>
      <c r="R14" s="205">
        <v>521</v>
      </c>
    </row>
    <row r="15" spans="2:18" ht="18.75" customHeight="1">
      <c r="B15" s="357"/>
      <c r="C15" s="61">
        <v>19</v>
      </c>
      <c r="D15" s="226" t="s">
        <v>703</v>
      </c>
      <c r="E15" s="86">
        <v>2007</v>
      </c>
      <c r="F15" s="214" t="s">
        <v>412</v>
      </c>
      <c r="G15" s="214" t="s">
        <v>412</v>
      </c>
      <c r="H15" s="214" t="s">
        <v>412</v>
      </c>
      <c r="I15" s="214" t="s">
        <v>412</v>
      </c>
      <c r="J15" s="214" t="s">
        <v>412</v>
      </c>
      <c r="K15" s="205">
        <v>1</v>
      </c>
      <c r="L15" s="205">
        <v>617</v>
      </c>
      <c r="M15" s="205">
        <v>1</v>
      </c>
      <c r="N15" s="205">
        <v>26</v>
      </c>
      <c r="O15" s="205">
        <v>28</v>
      </c>
      <c r="P15" s="214" t="s">
        <v>412</v>
      </c>
      <c r="Q15" s="205">
        <v>198</v>
      </c>
      <c r="R15" s="205">
        <v>527</v>
      </c>
    </row>
    <row r="16" spans="2:18" ht="18.75" customHeight="1">
      <c r="B16" s="357"/>
      <c r="C16" s="61">
        <v>20</v>
      </c>
      <c r="D16" s="226" t="s">
        <v>703</v>
      </c>
      <c r="E16" s="86">
        <v>2008</v>
      </c>
      <c r="F16" s="214" t="s">
        <v>412</v>
      </c>
      <c r="G16" s="214" t="s">
        <v>412</v>
      </c>
      <c r="H16" s="214" t="s">
        <v>412</v>
      </c>
      <c r="I16" s="214" t="s">
        <v>412</v>
      </c>
      <c r="J16" s="214" t="s">
        <v>412</v>
      </c>
      <c r="K16" s="205">
        <v>1</v>
      </c>
      <c r="L16" s="205">
        <v>614</v>
      </c>
      <c r="M16" s="205">
        <v>1</v>
      </c>
      <c r="N16" s="205">
        <v>26</v>
      </c>
      <c r="O16" s="205">
        <v>28</v>
      </c>
      <c r="P16" s="214" t="s">
        <v>412</v>
      </c>
      <c r="Q16" s="205">
        <v>201</v>
      </c>
      <c r="R16" s="205">
        <v>530</v>
      </c>
    </row>
    <row r="17" spans="2:18" ht="18.75" customHeight="1">
      <c r="B17" s="357"/>
      <c r="C17" s="61">
        <v>21</v>
      </c>
      <c r="D17" s="226" t="s">
        <v>703</v>
      </c>
      <c r="E17" s="86">
        <v>2009</v>
      </c>
      <c r="F17" s="214" t="s">
        <v>412</v>
      </c>
      <c r="G17" s="214" t="s">
        <v>412</v>
      </c>
      <c r="H17" s="214" t="s">
        <v>412</v>
      </c>
      <c r="I17" s="214" t="s">
        <v>412</v>
      </c>
      <c r="J17" s="214" t="s">
        <v>412</v>
      </c>
      <c r="K17" s="205">
        <v>1</v>
      </c>
      <c r="L17" s="205">
        <v>614</v>
      </c>
      <c r="M17" s="205">
        <v>1</v>
      </c>
      <c r="N17" s="205">
        <v>25</v>
      </c>
      <c r="O17" s="205">
        <v>28</v>
      </c>
      <c r="P17" s="214" t="s">
        <v>412</v>
      </c>
      <c r="Q17" s="205">
        <v>201</v>
      </c>
      <c r="R17" s="205">
        <v>537</v>
      </c>
    </row>
    <row r="18" spans="2:18" ht="18.75" customHeight="1">
      <c r="B18" s="357"/>
      <c r="C18" s="61">
        <v>22</v>
      </c>
      <c r="D18" s="226" t="s">
        <v>703</v>
      </c>
      <c r="E18" s="86">
        <v>2010</v>
      </c>
      <c r="F18" s="214" t="s">
        <v>412</v>
      </c>
      <c r="G18" s="214" t="s">
        <v>412</v>
      </c>
      <c r="H18" s="214" t="s">
        <v>412</v>
      </c>
      <c r="I18" s="214" t="s">
        <v>412</v>
      </c>
      <c r="J18" s="214" t="s">
        <v>412</v>
      </c>
      <c r="K18" s="205">
        <v>1</v>
      </c>
      <c r="L18" s="205">
        <v>634</v>
      </c>
      <c r="M18" s="205">
        <v>1</v>
      </c>
      <c r="N18" s="205">
        <v>28</v>
      </c>
      <c r="O18" s="205">
        <v>29</v>
      </c>
      <c r="P18" s="214" t="s">
        <v>412</v>
      </c>
      <c r="Q18" s="205">
        <v>203</v>
      </c>
      <c r="R18" s="205">
        <v>541</v>
      </c>
    </row>
    <row r="19" spans="2:18" ht="18.75" customHeight="1">
      <c r="B19" s="357"/>
      <c r="C19" s="61">
        <v>23</v>
      </c>
      <c r="D19" s="226" t="s">
        <v>703</v>
      </c>
      <c r="E19" s="86">
        <v>2011</v>
      </c>
      <c r="F19" s="214" t="s">
        <v>188</v>
      </c>
      <c r="G19" s="214" t="s">
        <v>188</v>
      </c>
      <c r="H19" s="214" t="s">
        <v>188</v>
      </c>
      <c r="I19" s="214" t="s">
        <v>188</v>
      </c>
      <c r="J19" s="214" t="s">
        <v>188</v>
      </c>
      <c r="K19" s="205">
        <v>1</v>
      </c>
      <c r="L19" s="205">
        <v>639</v>
      </c>
      <c r="M19" s="205">
        <v>1</v>
      </c>
      <c r="N19" s="205">
        <v>28</v>
      </c>
      <c r="O19" s="205">
        <v>29</v>
      </c>
      <c r="P19" s="214" t="s">
        <v>412</v>
      </c>
      <c r="Q19" s="205">
        <v>203</v>
      </c>
      <c r="R19" s="205">
        <v>543</v>
      </c>
    </row>
    <row r="20" spans="2:18" ht="18.75" customHeight="1">
      <c r="B20" s="148"/>
      <c r="C20" s="61">
        <v>24</v>
      </c>
      <c r="D20" s="226" t="s">
        <v>703</v>
      </c>
      <c r="E20" s="86">
        <v>2012</v>
      </c>
      <c r="F20" s="214" t="s">
        <v>188</v>
      </c>
      <c r="G20" s="214" t="s">
        <v>188</v>
      </c>
      <c r="H20" s="214" t="s">
        <v>188</v>
      </c>
      <c r="I20" s="214" t="s">
        <v>188</v>
      </c>
      <c r="J20" s="214" t="s">
        <v>188</v>
      </c>
      <c r="K20" s="205">
        <v>1</v>
      </c>
      <c r="L20" s="205">
        <v>627</v>
      </c>
      <c r="M20" s="205">
        <v>1</v>
      </c>
      <c r="N20" s="205">
        <v>28</v>
      </c>
      <c r="O20" s="205">
        <v>29</v>
      </c>
      <c r="P20" s="214" t="s">
        <v>412</v>
      </c>
      <c r="Q20" s="205">
        <v>204</v>
      </c>
      <c r="R20" s="205">
        <v>548</v>
      </c>
    </row>
    <row r="21" spans="2:18" ht="18.75" customHeight="1">
      <c r="B21" s="148"/>
      <c r="C21" s="61">
        <v>25</v>
      </c>
      <c r="D21" s="226" t="s">
        <v>702</v>
      </c>
      <c r="E21" s="86">
        <v>2013</v>
      </c>
      <c r="F21" s="214" t="s">
        <v>188</v>
      </c>
      <c r="G21" s="214" t="s">
        <v>188</v>
      </c>
      <c r="H21" s="214" t="s">
        <v>188</v>
      </c>
      <c r="I21" s="214" t="s">
        <v>188</v>
      </c>
      <c r="J21" s="214" t="s">
        <v>188</v>
      </c>
      <c r="K21" s="205">
        <v>1</v>
      </c>
      <c r="L21" s="205">
        <v>626</v>
      </c>
      <c r="M21" s="205">
        <v>1</v>
      </c>
      <c r="N21" s="205">
        <v>28</v>
      </c>
      <c r="O21" s="205">
        <v>29</v>
      </c>
      <c r="P21" s="214" t="s">
        <v>188</v>
      </c>
      <c r="Q21" s="205">
        <v>206</v>
      </c>
      <c r="R21" s="205">
        <v>550</v>
      </c>
    </row>
    <row r="22" spans="2:18" ht="18.75" customHeight="1">
      <c r="B22" s="148"/>
      <c r="C22" s="61">
        <v>26</v>
      </c>
      <c r="D22" s="226" t="s">
        <v>702</v>
      </c>
      <c r="E22" s="86">
        <v>2014</v>
      </c>
      <c r="F22" s="214" t="s">
        <v>188</v>
      </c>
      <c r="G22" s="214" t="s">
        <v>188</v>
      </c>
      <c r="H22" s="214" t="s">
        <v>188</v>
      </c>
      <c r="I22" s="214" t="s">
        <v>188</v>
      </c>
      <c r="J22" s="214" t="s">
        <v>188</v>
      </c>
      <c r="K22" s="205">
        <v>1</v>
      </c>
      <c r="L22" s="205">
        <v>608</v>
      </c>
      <c r="M22" s="205">
        <v>1</v>
      </c>
      <c r="N22" s="205">
        <v>28</v>
      </c>
      <c r="O22" s="205">
        <v>29</v>
      </c>
      <c r="P22" s="214" t="s">
        <v>188</v>
      </c>
      <c r="Q22" s="205">
        <v>206</v>
      </c>
      <c r="R22" s="205">
        <v>557</v>
      </c>
    </row>
    <row r="23" spans="2:18" ht="18.75" customHeight="1">
      <c r="B23" s="148"/>
      <c r="C23" s="61">
        <v>27</v>
      </c>
      <c r="D23" s="226" t="s">
        <v>702</v>
      </c>
      <c r="E23" s="86">
        <v>2015</v>
      </c>
      <c r="F23" s="214" t="s">
        <v>188</v>
      </c>
      <c r="G23" s="214" t="s">
        <v>188</v>
      </c>
      <c r="H23" s="214" t="s">
        <v>188</v>
      </c>
      <c r="I23" s="214" t="s">
        <v>188</v>
      </c>
      <c r="J23" s="214" t="s">
        <v>188</v>
      </c>
      <c r="K23" s="205">
        <v>1</v>
      </c>
      <c r="L23" s="205">
        <v>608</v>
      </c>
      <c r="M23" s="205">
        <v>1</v>
      </c>
      <c r="N23" s="205">
        <v>28</v>
      </c>
      <c r="O23" s="205">
        <v>29</v>
      </c>
      <c r="P23" s="214" t="s">
        <v>188</v>
      </c>
      <c r="Q23" s="205">
        <v>206</v>
      </c>
      <c r="R23" s="205">
        <v>560</v>
      </c>
    </row>
    <row r="24" spans="2:18" ht="18.75" customHeight="1">
      <c r="B24" s="148"/>
      <c r="C24" s="61">
        <v>28</v>
      </c>
      <c r="D24" s="226" t="s">
        <v>702</v>
      </c>
      <c r="E24" s="86">
        <v>2016</v>
      </c>
      <c r="F24" s="214" t="s">
        <v>188</v>
      </c>
      <c r="G24" s="214">
        <v>64</v>
      </c>
      <c r="H24" s="214">
        <v>4</v>
      </c>
      <c r="I24" s="214" t="s">
        <v>188</v>
      </c>
      <c r="J24" s="214" t="s">
        <v>188</v>
      </c>
      <c r="K24" s="205">
        <v>1</v>
      </c>
      <c r="L24" s="205">
        <v>602</v>
      </c>
      <c r="M24" s="205">
        <v>1</v>
      </c>
      <c r="N24" s="205">
        <v>25</v>
      </c>
      <c r="O24" s="205">
        <v>29</v>
      </c>
      <c r="P24" s="214" t="s">
        <v>188</v>
      </c>
      <c r="Q24" s="205">
        <v>207</v>
      </c>
      <c r="R24" s="205">
        <v>561</v>
      </c>
    </row>
    <row r="25" spans="2:18" ht="18.75" customHeight="1">
      <c r="B25" s="148"/>
      <c r="C25" s="61">
        <v>29</v>
      </c>
      <c r="D25" s="226" t="s">
        <v>702</v>
      </c>
      <c r="E25" s="86">
        <v>2017</v>
      </c>
      <c r="F25" s="214" t="s">
        <v>188</v>
      </c>
      <c r="G25" s="214">
        <v>66</v>
      </c>
      <c r="H25" s="214">
        <v>4</v>
      </c>
      <c r="I25" s="214" t="s">
        <v>188</v>
      </c>
      <c r="J25" s="214" t="s">
        <v>188</v>
      </c>
      <c r="K25" s="205">
        <v>1</v>
      </c>
      <c r="L25" s="205">
        <v>599</v>
      </c>
      <c r="M25" s="205">
        <v>1</v>
      </c>
      <c r="N25" s="205">
        <v>25</v>
      </c>
      <c r="O25" s="205">
        <v>29</v>
      </c>
      <c r="P25" s="214" t="s">
        <v>188</v>
      </c>
      <c r="Q25" s="205">
        <v>207</v>
      </c>
      <c r="R25" s="205">
        <v>564</v>
      </c>
    </row>
    <row r="26" spans="2:18" ht="18.75" customHeight="1">
      <c r="B26" s="148"/>
      <c r="C26" s="61">
        <v>30</v>
      </c>
      <c r="D26" s="226" t="s">
        <v>702</v>
      </c>
      <c r="E26" s="86">
        <v>2018</v>
      </c>
      <c r="F26" s="214">
        <v>1</v>
      </c>
      <c r="G26" s="214">
        <v>64</v>
      </c>
      <c r="H26" s="214">
        <v>4</v>
      </c>
      <c r="I26" s="214" t="s">
        <v>188</v>
      </c>
      <c r="J26" s="214" t="s">
        <v>188</v>
      </c>
      <c r="K26" s="205">
        <v>1</v>
      </c>
      <c r="L26" s="205">
        <v>594</v>
      </c>
      <c r="M26" s="205">
        <v>1</v>
      </c>
      <c r="N26" s="205">
        <v>26</v>
      </c>
      <c r="O26" s="205">
        <v>29</v>
      </c>
      <c r="P26" s="214" t="s">
        <v>188</v>
      </c>
      <c r="Q26" s="205">
        <v>207</v>
      </c>
      <c r="R26" s="205">
        <v>568</v>
      </c>
    </row>
    <row r="27" spans="2:18" ht="18.75" customHeight="1">
      <c r="B27" s="148"/>
      <c r="C27" s="61">
        <v>31</v>
      </c>
      <c r="D27" s="226" t="s">
        <v>702</v>
      </c>
      <c r="E27" s="86">
        <v>2019</v>
      </c>
      <c r="F27" s="214">
        <v>1</v>
      </c>
      <c r="G27" s="214">
        <v>63</v>
      </c>
      <c r="H27" s="214">
        <v>4</v>
      </c>
      <c r="I27" s="214" t="s">
        <v>188</v>
      </c>
      <c r="J27" s="214">
        <v>4</v>
      </c>
      <c r="K27" s="205">
        <v>1</v>
      </c>
      <c r="L27" s="205">
        <v>595</v>
      </c>
      <c r="M27" s="205">
        <v>1</v>
      </c>
      <c r="N27" s="205">
        <v>26</v>
      </c>
      <c r="O27" s="205">
        <v>29</v>
      </c>
      <c r="P27" s="214" t="s">
        <v>188</v>
      </c>
      <c r="Q27" s="205">
        <v>206</v>
      </c>
      <c r="R27" s="205">
        <v>568</v>
      </c>
    </row>
    <row r="28" spans="2:18" ht="18.75" customHeight="1">
      <c r="B28" s="148" t="s">
        <v>86</v>
      </c>
      <c r="C28" s="61">
        <v>2</v>
      </c>
      <c r="D28" s="226" t="s">
        <v>702</v>
      </c>
      <c r="E28" s="86">
        <v>2020</v>
      </c>
      <c r="F28" s="214">
        <v>1</v>
      </c>
      <c r="G28" s="214">
        <v>64</v>
      </c>
      <c r="H28" s="214">
        <v>4</v>
      </c>
      <c r="I28" s="214" t="s">
        <v>412</v>
      </c>
      <c r="J28" s="214">
        <v>4</v>
      </c>
      <c r="K28" s="205">
        <v>1</v>
      </c>
      <c r="L28" s="205">
        <v>590</v>
      </c>
      <c r="M28" s="205">
        <v>1</v>
      </c>
      <c r="N28" s="205">
        <v>26</v>
      </c>
      <c r="O28" s="205">
        <v>29</v>
      </c>
      <c r="P28" s="214" t="s">
        <v>412</v>
      </c>
      <c r="Q28" s="205">
        <v>206</v>
      </c>
      <c r="R28" s="205">
        <v>568</v>
      </c>
    </row>
    <row r="29" spans="2:18" ht="18.75" customHeight="1">
      <c r="B29" s="148"/>
      <c r="C29" s="61">
        <v>3</v>
      </c>
      <c r="D29" s="226" t="s">
        <v>703</v>
      </c>
      <c r="E29" s="86">
        <v>2021</v>
      </c>
      <c r="F29" s="214">
        <v>1</v>
      </c>
      <c r="G29" s="214">
        <v>65</v>
      </c>
      <c r="H29" s="214">
        <v>4</v>
      </c>
      <c r="I29" s="214" t="s">
        <v>412</v>
      </c>
      <c r="J29" s="214">
        <v>5</v>
      </c>
      <c r="K29" s="205">
        <v>1</v>
      </c>
      <c r="L29" s="205">
        <v>576</v>
      </c>
      <c r="M29" s="205">
        <v>1</v>
      </c>
      <c r="N29" s="205">
        <v>26</v>
      </c>
      <c r="O29" s="205">
        <v>29</v>
      </c>
      <c r="P29" s="214" t="s">
        <v>412</v>
      </c>
      <c r="Q29" s="205">
        <v>206</v>
      </c>
      <c r="R29" s="205">
        <v>588</v>
      </c>
    </row>
    <row r="30" spans="2:18" ht="18.75" customHeight="1">
      <c r="B30" s="148"/>
      <c r="C30" s="61">
        <v>4</v>
      </c>
      <c r="D30" s="226" t="s">
        <v>702</v>
      </c>
      <c r="E30" s="86">
        <v>2022</v>
      </c>
      <c r="F30" s="214">
        <v>1</v>
      </c>
      <c r="G30" s="214">
        <v>65</v>
      </c>
      <c r="H30" s="214">
        <v>4</v>
      </c>
      <c r="I30" s="214" t="s">
        <v>412</v>
      </c>
      <c r="J30" s="214">
        <v>5</v>
      </c>
      <c r="K30" s="205">
        <v>1</v>
      </c>
      <c r="L30" s="205">
        <v>546</v>
      </c>
      <c r="M30" s="205">
        <v>1</v>
      </c>
      <c r="N30" s="205">
        <v>27</v>
      </c>
      <c r="O30" s="205">
        <v>29</v>
      </c>
      <c r="P30" s="214" t="s">
        <v>188</v>
      </c>
      <c r="Q30" s="205">
        <v>206</v>
      </c>
      <c r="R30" s="205">
        <v>568</v>
      </c>
    </row>
    <row r="31" spans="2:18" ht="18.75" customHeight="1">
      <c r="B31" s="148"/>
      <c r="C31" s="61">
        <v>5</v>
      </c>
      <c r="D31" s="226" t="s">
        <v>702</v>
      </c>
      <c r="E31" s="86">
        <v>2023</v>
      </c>
      <c r="F31" s="214">
        <v>1</v>
      </c>
      <c r="G31" s="214">
        <v>63</v>
      </c>
      <c r="H31" s="214">
        <v>4</v>
      </c>
      <c r="I31" s="214" t="s">
        <v>412</v>
      </c>
      <c r="J31" s="214">
        <v>4</v>
      </c>
      <c r="K31" s="205">
        <v>1</v>
      </c>
      <c r="L31" s="205">
        <v>537</v>
      </c>
      <c r="M31" s="205">
        <v>1</v>
      </c>
      <c r="N31" s="205">
        <v>27</v>
      </c>
      <c r="O31" s="205">
        <v>29</v>
      </c>
      <c r="P31" s="214" t="s">
        <v>412</v>
      </c>
      <c r="Q31" s="205">
        <v>206</v>
      </c>
      <c r="R31" s="205">
        <v>568</v>
      </c>
    </row>
    <row r="32" spans="2:18" ht="18.75" customHeight="1">
      <c r="B32" s="148"/>
      <c r="C32" s="61">
        <v>6</v>
      </c>
      <c r="D32" s="226" t="s">
        <v>703</v>
      </c>
      <c r="E32" s="86">
        <v>2024</v>
      </c>
      <c r="F32" s="214">
        <v>1</v>
      </c>
      <c r="G32" s="214">
        <v>64</v>
      </c>
      <c r="H32" s="214">
        <v>4</v>
      </c>
      <c r="I32" s="214" t="s">
        <v>412</v>
      </c>
      <c r="J32" s="214">
        <v>7</v>
      </c>
      <c r="K32" s="205">
        <v>1</v>
      </c>
      <c r="L32" s="205">
        <v>521</v>
      </c>
      <c r="M32" s="205">
        <v>1</v>
      </c>
      <c r="N32" s="205">
        <v>27</v>
      </c>
      <c r="O32" s="205">
        <v>29</v>
      </c>
      <c r="P32" s="214" t="s">
        <v>412</v>
      </c>
      <c r="Q32" s="205">
        <v>207</v>
      </c>
      <c r="R32" s="205">
        <v>568</v>
      </c>
    </row>
    <row r="33" spans="2:18" ht="18.75" customHeight="1">
      <c r="B33" s="146"/>
      <c r="C33" s="248"/>
      <c r="D33" s="348"/>
      <c r="E33" s="386"/>
      <c r="F33" s="212"/>
      <c r="G33" s="212"/>
      <c r="H33" s="212"/>
      <c r="I33" s="212"/>
      <c r="J33" s="212"/>
      <c r="K33" s="203"/>
      <c r="L33" s="203"/>
      <c r="M33" s="203"/>
      <c r="N33" s="203"/>
      <c r="O33" s="203"/>
      <c r="P33" s="212"/>
      <c r="Q33" s="203"/>
      <c r="R33" s="203"/>
    </row>
    <row r="34" spans="2:18" ht="18.75" customHeight="1">
      <c r="B34" s="351" t="s">
        <v>1104</v>
      </c>
      <c r="C34" s="321"/>
      <c r="D34" s="347"/>
      <c r="E34" s="374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</row>
    <row r="35" spans="2:18" ht="18.75" customHeight="1">
      <c r="B35" s="364" t="s">
        <v>87</v>
      </c>
      <c r="C35" s="61">
        <v>12</v>
      </c>
      <c r="D35" s="226" t="s">
        <v>703</v>
      </c>
      <c r="E35" s="86">
        <v>2000</v>
      </c>
      <c r="F35" s="205">
        <v>2</v>
      </c>
      <c r="G35" s="205">
        <v>100</v>
      </c>
      <c r="H35" s="205">
        <v>12</v>
      </c>
      <c r="I35" s="205">
        <v>9</v>
      </c>
      <c r="J35" s="205">
        <v>15</v>
      </c>
      <c r="K35" s="205">
        <v>8</v>
      </c>
      <c r="L35" s="205">
        <v>1791</v>
      </c>
      <c r="M35" s="205">
        <v>10</v>
      </c>
      <c r="N35" s="205">
        <v>153</v>
      </c>
      <c r="O35" s="205">
        <v>91</v>
      </c>
      <c r="P35" s="205">
        <v>1</v>
      </c>
      <c r="Q35" s="205">
        <v>570</v>
      </c>
      <c r="R35" s="205">
        <v>405</v>
      </c>
    </row>
    <row r="36" spans="2:18" ht="18.75" customHeight="1">
      <c r="B36" s="357"/>
      <c r="C36" s="61">
        <v>13</v>
      </c>
      <c r="D36" s="226" t="s">
        <v>703</v>
      </c>
      <c r="E36" s="86">
        <v>2001</v>
      </c>
      <c r="F36" s="205">
        <v>2</v>
      </c>
      <c r="G36" s="205">
        <v>100</v>
      </c>
      <c r="H36" s="205">
        <v>12</v>
      </c>
      <c r="I36" s="205">
        <v>9</v>
      </c>
      <c r="J36" s="205">
        <v>15</v>
      </c>
      <c r="K36" s="205">
        <v>8</v>
      </c>
      <c r="L36" s="205">
        <v>1791</v>
      </c>
      <c r="M36" s="205">
        <v>10</v>
      </c>
      <c r="N36" s="205">
        <v>153</v>
      </c>
      <c r="O36" s="205">
        <v>93</v>
      </c>
      <c r="P36" s="205">
        <v>2</v>
      </c>
      <c r="Q36" s="205">
        <v>584</v>
      </c>
      <c r="R36" s="205">
        <v>491</v>
      </c>
    </row>
    <row r="37" spans="2:18" ht="18.75" customHeight="1">
      <c r="B37" s="357"/>
      <c r="C37" s="61">
        <v>14</v>
      </c>
      <c r="D37" s="226" t="s">
        <v>703</v>
      </c>
      <c r="E37" s="86">
        <v>2002</v>
      </c>
      <c r="F37" s="205">
        <v>2</v>
      </c>
      <c r="G37" s="205">
        <v>107</v>
      </c>
      <c r="H37" s="205">
        <v>11</v>
      </c>
      <c r="I37" s="205">
        <v>9</v>
      </c>
      <c r="J37" s="205">
        <v>17</v>
      </c>
      <c r="K37" s="205">
        <v>8</v>
      </c>
      <c r="L37" s="205">
        <v>1783</v>
      </c>
      <c r="M37" s="205">
        <v>12</v>
      </c>
      <c r="N37" s="205">
        <v>150</v>
      </c>
      <c r="O37" s="205">
        <v>91</v>
      </c>
      <c r="P37" s="205">
        <v>2</v>
      </c>
      <c r="Q37" s="205">
        <v>597</v>
      </c>
      <c r="R37" s="205">
        <v>491</v>
      </c>
    </row>
    <row r="38" spans="2:18" ht="18.75" customHeight="1">
      <c r="B38" s="357"/>
      <c r="C38" s="61">
        <v>15</v>
      </c>
      <c r="D38" s="226" t="s">
        <v>703</v>
      </c>
      <c r="E38" s="86">
        <v>2003</v>
      </c>
      <c r="F38" s="205">
        <v>2</v>
      </c>
      <c r="G38" s="205">
        <v>112</v>
      </c>
      <c r="H38" s="205">
        <v>11</v>
      </c>
      <c r="I38" s="205">
        <v>9</v>
      </c>
      <c r="J38" s="205">
        <v>17</v>
      </c>
      <c r="K38" s="205">
        <v>8</v>
      </c>
      <c r="L38" s="205">
        <v>1774</v>
      </c>
      <c r="M38" s="205">
        <v>12</v>
      </c>
      <c r="N38" s="205">
        <v>152</v>
      </c>
      <c r="O38" s="205">
        <v>95</v>
      </c>
      <c r="P38" s="205">
        <v>2</v>
      </c>
      <c r="Q38" s="205">
        <v>612</v>
      </c>
      <c r="R38" s="205">
        <v>700</v>
      </c>
    </row>
    <row r="39" spans="2:18" ht="18.75" customHeight="1">
      <c r="B39" s="357"/>
      <c r="C39" s="61">
        <v>16</v>
      </c>
      <c r="D39" s="226" t="s">
        <v>703</v>
      </c>
      <c r="E39" s="86">
        <v>2004</v>
      </c>
      <c r="F39" s="205">
        <v>2</v>
      </c>
      <c r="G39" s="205">
        <v>120</v>
      </c>
      <c r="H39" s="205">
        <v>11</v>
      </c>
      <c r="I39" s="205">
        <v>9</v>
      </c>
      <c r="J39" s="205">
        <v>16</v>
      </c>
      <c r="K39" s="205">
        <v>8</v>
      </c>
      <c r="L39" s="205">
        <v>1757</v>
      </c>
      <c r="M39" s="205">
        <v>12</v>
      </c>
      <c r="N39" s="205">
        <v>153</v>
      </c>
      <c r="O39" s="205">
        <v>95</v>
      </c>
      <c r="P39" s="205">
        <v>3</v>
      </c>
      <c r="Q39" s="205">
        <v>624</v>
      </c>
      <c r="R39" s="205">
        <v>700</v>
      </c>
    </row>
    <row r="40" spans="2:18" ht="18.75" customHeight="1">
      <c r="B40" s="357"/>
      <c r="C40" s="61">
        <v>17</v>
      </c>
      <c r="D40" s="226" t="s">
        <v>703</v>
      </c>
      <c r="E40" s="86">
        <v>2005</v>
      </c>
      <c r="F40" s="205">
        <v>2</v>
      </c>
      <c r="G40" s="205">
        <v>120</v>
      </c>
      <c r="H40" s="205">
        <v>10</v>
      </c>
      <c r="I40" s="205">
        <v>9</v>
      </c>
      <c r="J40" s="205">
        <v>17</v>
      </c>
      <c r="K40" s="205">
        <v>4</v>
      </c>
      <c r="L40" s="205">
        <v>1727</v>
      </c>
      <c r="M40" s="205">
        <v>12</v>
      </c>
      <c r="N40" s="205">
        <v>64</v>
      </c>
      <c r="O40" s="205">
        <v>94</v>
      </c>
      <c r="P40" s="205">
        <v>3</v>
      </c>
      <c r="Q40" s="205">
        <v>315</v>
      </c>
      <c r="R40" s="205">
        <v>691</v>
      </c>
    </row>
    <row r="41" spans="2:18" ht="18.75" customHeight="1">
      <c r="B41" s="357"/>
      <c r="C41" s="61">
        <v>18</v>
      </c>
      <c r="D41" s="226" t="s">
        <v>703</v>
      </c>
      <c r="E41" s="86">
        <v>2006</v>
      </c>
      <c r="F41" s="205">
        <v>2</v>
      </c>
      <c r="G41" s="205">
        <v>121</v>
      </c>
      <c r="H41" s="205">
        <v>10</v>
      </c>
      <c r="I41" s="205">
        <v>9</v>
      </c>
      <c r="J41" s="205">
        <v>15</v>
      </c>
      <c r="K41" s="205">
        <v>4</v>
      </c>
      <c r="L41" s="205">
        <v>1682</v>
      </c>
      <c r="M41" s="205">
        <v>12</v>
      </c>
      <c r="N41" s="205">
        <v>64</v>
      </c>
      <c r="O41" s="205">
        <v>94</v>
      </c>
      <c r="P41" s="205">
        <v>3</v>
      </c>
      <c r="Q41" s="205">
        <v>633</v>
      </c>
      <c r="R41" s="205">
        <v>1035</v>
      </c>
    </row>
    <row r="42" spans="2:18" ht="18.75" customHeight="1">
      <c r="B42" s="357"/>
      <c r="C42" s="61">
        <v>19</v>
      </c>
      <c r="D42" s="226" t="s">
        <v>703</v>
      </c>
      <c r="E42" s="86">
        <v>2007</v>
      </c>
      <c r="F42" s="205">
        <v>2</v>
      </c>
      <c r="G42" s="205">
        <v>121</v>
      </c>
      <c r="H42" s="205">
        <v>10</v>
      </c>
      <c r="I42" s="205">
        <v>9</v>
      </c>
      <c r="J42" s="205">
        <v>17</v>
      </c>
      <c r="K42" s="205">
        <v>4</v>
      </c>
      <c r="L42" s="205">
        <v>1652</v>
      </c>
      <c r="M42" s="205">
        <v>12</v>
      </c>
      <c r="N42" s="205">
        <v>64</v>
      </c>
      <c r="O42" s="205">
        <v>94</v>
      </c>
      <c r="P42" s="205">
        <v>3</v>
      </c>
      <c r="Q42" s="205">
        <v>654</v>
      </c>
      <c r="R42" s="205">
        <v>1041</v>
      </c>
    </row>
    <row r="43" spans="2:18" ht="18.75" customHeight="1">
      <c r="B43" s="357"/>
      <c r="C43" s="61">
        <v>20</v>
      </c>
      <c r="D43" s="226" t="s">
        <v>703</v>
      </c>
      <c r="E43" s="86">
        <v>2008</v>
      </c>
      <c r="F43" s="205">
        <v>2</v>
      </c>
      <c r="G43" s="205">
        <v>122</v>
      </c>
      <c r="H43" s="205">
        <v>10</v>
      </c>
      <c r="I43" s="205">
        <v>9</v>
      </c>
      <c r="J43" s="205">
        <v>17</v>
      </c>
      <c r="K43" s="205">
        <v>4</v>
      </c>
      <c r="L43" s="205">
        <v>1633</v>
      </c>
      <c r="M43" s="205">
        <v>12</v>
      </c>
      <c r="N43" s="205">
        <v>64</v>
      </c>
      <c r="O43" s="205">
        <v>94</v>
      </c>
      <c r="P43" s="205">
        <v>4</v>
      </c>
      <c r="Q43" s="205">
        <v>658</v>
      </c>
      <c r="R43" s="205">
        <v>1181</v>
      </c>
    </row>
    <row r="44" spans="2:18" ht="18.75" customHeight="1">
      <c r="B44" s="357"/>
      <c r="C44" s="61">
        <v>21</v>
      </c>
      <c r="D44" s="226" t="s">
        <v>703</v>
      </c>
      <c r="E44" s="86">
        <v>2009</v>
      </c>
      <c r="F44" s="205">
        <v>2</v>
      </c>
      <c r="G44" s="205">
        <v>121</v>
      </c>
      <c r="H44" s="205">
        <v>10</v>
      </c>
      <c r="I44" s="205">
        <v>8</v>
      </c>
      <c r="J44" s="205">
        <v>14</v>
      </c>
      <c r="K44" s="205">
        <v>4</v>
      </c>
      <c r="L44" s="205">
        <v>1624</v>
      </c>
      <c r="M44" s="205">
        <v>10</v>
      </c>
      <c r="N44" s="205">
        <v>62</v>
      </c>
      <c r="O44" s="205">
        <v>96</v>
      </c>
      <c r="P44" s="205">
        <v>4</v>
      </c>
      <c r="Q44" s="205">
        <v>659</v>
      </c>
      <c r="R44" s="205">
        <v>1241</v>
      </c>
    </row>
    <row r="45" spans="2:18" ht="18.75" customHeight="1">
      <c r="B45" s="357"/>
      <c r="C45" s="61">
        <v>22</v>
      </c>
      <c r="D45" s="226" t="s">
        <v>703</v>
      </c>
      <c r="E45" s="86">
        <v>2010</v>
      </c>
      <c r="F45" s="205">
        <v>2</v>
      </c>
      <c r="G45" s="205">
        <v>122</v>
      </c>
      <c r="H45" s="205">
        <v>11</v>
      </c>
      <c r="I45" s="205">
        <v>8</v>
      </c>
      <c r="J45" s="205">
        <v>4</v>
      </c>
      <c r="K45" s="205">
        <v>4</v>
      </c>
      <c r="L45" s="205">
        <v>1638</v>
      </c>
      <c r="M45" s="205">
        <v>10</v>
      </c>
      <c r="N45" s="205">
        <v>65</v>
      </c>
      <c r="O45" s="205">
        <v>96</v>
      </c>
      <c r="P45" s="205">
        <v>4</v>
      </c>
      <c r="Q45" s="205">
        <v>674</v>
      </c>
      <c r="R45" s="205">
        <v>1245</v>
      </c>
    </row>
    <row r="46" spans="2:18" ht="18.75" customHeight="1">
      <c r="B46" s="357"/>
      <c r="C46" s="61">
        <v>23</v>
      </c>
      <c r="D46" s="226" t="s">
        <v>702</v>
      </c>
      <c r="E46" s="86">
        <v>2011</v>
      </c>
      <c r="F46" s="205">
        <v>2</v>
      </c>
      <c r="G46" s="205">
        <v>123</v>
      </c>
      <c r="H46" s="205">
        <v>11</v>
      </c>
      <c r="I46" s="205">
        <v>8</v>
      </c>
      <c r="J46" s="205">
        <v>6</v>
      </c>
      <c r="K46" s="205">
        <v>4</v>
      </c>
      <c r="L46" s="205">
        <v>1647</v>
      </c>
      <c r="M46" s="205">
        <v>10</v>
      </c>
      <c r="N46" s="205">
        <v>65</v>
      </c>
      <c r="O46" s="205">
        <v>95</v>
      </c>
      <c r="P46" s="205">
        <v>4</v>
      </c>
      <c r="Q46" s="205">
        <v>680</v>
      </c>
      <c r="R46" s="205">
        <v>1247</v>
      </c>
    </row>
    <row r="47" spans="2:18" ht="18.75" customHeight="1">
      <c r="B47" s="148"/>
      <c r="C47" s="61">
        <v>24</v>
      </c>
      <c r="D47" s="226" t="s">
        <v>703</v>
      </c>
      <c r="E47" s="86">
        <v>2012</v>
      </c>
      <c r="F47" s="205">
        <v>2</v>
      </c>
      <c r="G47" s="205">
        <v>123</v>
      </c>
      <c r="H47" s="205">
        <v>10</v>
      </c>
      <c r="I47" s="205">
        <v>8</v>
      </c>
      <c r="J47" s="205">
        <v>6</v>
      </c>
      <c r="K47" s="205">
        <v>4</v>
      </c>
      <c r="L47" s="205">
        <v>1633</v>
      </c>
      <c r="M47" s="205">
        <v>10</v>
      </c>
      <c r="N47" s="205">
        <v>65</v>
      </c>
      <c r="O47" s="205">
        <v>95</v>
      </c>
      <c r="P47" s="205">
        <v>4</v>
      </c>
      <c r="Q47" s="205">
        <v>685</v>
      </c>
      <c r="R47" s="205">
        <v>1252</v>
      </c>
    </row>
    <row r="48" spans="2:18" ht="18.75" customHeight="1">
      <c r="B48" s="148"/>
      <c r="C48" s="61">
        <v>25</v>
      </c>
      <c r="D48" s="226" t="s">
        <v>702</v>
      </c>
      <c r="E48" s="86">
        <v>2013</v>
      </c>
      <c r="F48" s="205">
        <v>2</v>
      </c>
      <c r="G48" s="205">
        <v>120</v>
      </c>
      <c r="H48" s="205">
        <v>10</v>
      </c>
      <c r="I48" s="205">
        <v>8</v>
      </c>
      <c r="J48" s="205">
        <v>6</v>
      </c>
      <c r="K48" s="205">
        <v>4</v>
      </c>
      <c r="L48" s="205">
        <v>1616</v>
      </c>
      <c r="M48" s="205">
        <v>10</v>
      </c>
      <c r="N48" s="205">
        <v>65</v>
      </c>
      <c r="O48" s="205">
        <v>95</v>
      </c>
      <c r="P48" s="205">
        <v>4</v>
      </c>
      <c r="Q48" s="205">
        <v>689</v>
      </c>
      <c r="R48" s="205">
        <v>1255</v>
      </c>
    </row>
    <row r="49" spans="2:18" ht="18.75" customHeight="1">
      <c r="B49" s="148"/>
      <c r="C49" s="61">
        <v>26</v>
      </c>
      <c r="D49" s="226" t="s">
        <v>702</v>
      </c>
      <c r="E49" s="86">
        <v>2014</v>
      </c>
      <c r="F49" s="205">
        <v>2</v>
      </c>
      <c r="G49" s="205">
        <v>123</v>
      </c>
      <c r="H49" s="205">
        <v>10</v>
      </c>
      <c r="I49" s="205">
        <v>9</v>
      </c>
      <c r="J49" s="205">
        <v>6</v>
      </c>
      <c r="K49" s="205">
        <v>4</v>
      </c>
      <c r="L49" s="205">
        <v>1598</v>
      </c>
      <c r="M49" s="205">
        <v>11</v>
      </c>
      <c r="N49" s="205">
        <v>65</v>
      </c>
      <c r="O49" s="205">
        <v>93</v>
      </c>
      <c r="P49" s="205">
        <v>7</v>
      </c>
      <c r="Q49" s="205">
        <v>692</v>
      </c>
      <c r="R49" s="205">
        <v>1263</v>
      </c>
    </row>
    <row r="50" spans="2:18" ht="18.75" customHeight="1">
      <c r="B50" s="148"/>
      <c r="C50" s="61">
        <v>27</v>
      </c>
      <c r="D50" s="226" t="s">
        <v>702</v>
      </c>
      <c r="E50" s="86">
        <v>2015</v>
      </c>
      <c r="F50" s="205">
        <v>2</v>
      </c>
      <c r="G50" s="205">
        <v>122</v>
      </c>
      <c r="H50" s="205">
        <v>10</v>
      </c>
      <c r="I50" s="205">
        <v>9</v>
      </c>
      <c r="J50" s="205">
        <v>7</v>
      </c>
      <c r="K50" s="205">
        <v>4</v>
      </c>
      <c r="L50" s="205">
        <v>1605</v>
      </c>
      <c r="M50" s="205">
        <v>11</v>
      </c>
      <c r="N50" s="205">
        <v>65</v>
      </c>
      <c r="O50" s="205">
        <v>93</v>
      </c>
      <c r="P50" s="205">
        <v>7</v>
      </c>
      <c r="Q50" s="205">
        <v>696</v>
      </c>
      <c r="R50" s="205">
        <v>1266</v>
      </c>
    </row>
    <row r="51" spans="2:18" ht="18.75" customHeight="1">
      <c r="B51" s="148"/>
      <c r="C51" s="61">
        <v>28</v>
      </c>
      <c r="D51" s="226" t="s">
        <v>702</v>
      </c>
      <c r="E51" s="86">
        <v>2016</v>
      </c>
      <c r="F51" s="205">
        <v>2</v>
      </c>
      <c r="G51" s="205">
        <v>125</v>
      </c>
      <c r="H51" s="205">
        <v>10</v>
      </c>
      <c r="I51" s="205">
        <v>9</v>
      </c>
      <c r="J51" s="205">
        <v>7</v>
      </c>
      <c r="K51" s="205">
        <v>4</v>
      </c>
      <c r="L51" s="205">
        <v>1586</v>
      </c>
      <c r="M51" s="205">
        <v>9</v>
      </c>
      <c r="N51" s="205">
        <v>62</v>
      </c>
      <c r="O51" s="205">
        <v>93</v>
      </c>
      <c r="P51" s="205">
        <v>8</v>
      </c>
      <c r="Q51" s="205">
        <v>702</v>
      </c>
      <c r="R51" s="205">
        <v>1268</v>
      </c>
    </row>
    <row r="52" spans="2:18" ht="18.75" customHeight="1">
      <c r="B52" s="148"/>
      <c r="C52" s="61">
        <v>29</v>
      </c>
      <c r="D52" s="226" t="s">
        <v>702</v>
      </c>
      <c r="E52" s="86">
        <v>2017</v>
      </c>
      <c r="F52" s="205">
        <v>2</v>
      </c>
      <c r="G52" s="205">
        <v>128</v>
      </c>
      <c r="H52" s="205">
        <v>10</v>
      </c>
      <c r="I52" s="205">
        <v>9</v>
      </c>
      <c r="J52" s="205">
        <v>7</v>
      </c>
      <c r="K52" s="205">
        <v>4</v>
      </c>
      <c r="L52" s="205">
        <v>1584</v>
      </c>
      <c r="M52" s="205">
        <v>11</v>
      </c>
      <c r="N52" s="205">
        <v>62</v>
      </c>
      <c r="O52" s="205">
        <v>93</v>
      </c>
      <c r="P52" s="205">
        <v>8</v>
      </c>
      <c r="Q52" s="205">
        <v>706</v>
      </c>
      <c r="R52" s="205">
        <v>1271</v>
      </c>
    </row>
    <row r="53" spans="2:18" ht="18.75" customHeight="1">
      <c r="B53" s="148"/>
      <c r="C53" s="61">
        <v>30</v>
      </c>
      <c r="D53" s="226" t="s">
        <v>702</v>
      </c>
      <c r="E53" s="86">
        <v>2018</v>
      </c>
      <c r="F53" s="205">
        <v>2</v>
      </c>
      <c r="G53" s="205">
        <v>128</v>
      </c>
      <c r="H53" s="205">
        <v>10</v>
      </c>
      <c r="I53" s="205">
        <v>9</v>
      </c>
      <c r="J53" s="205">
        <v>5</v>
      </c>
      <c r="K53" s="205">
        <v>4</v>
      </c>
      <c r="L53" s="205">
        <v>1564</v>
      </c>
      <c r="M53" s="205">
        <v>11</v>
      </c>
      <c r="N53" s="205">
        <v>52</v>
      </c>
      <c r="O53" s="205">
        <v>69</v>
      </c>
      <c r="P53" s="205">
        <v>7</v>
      </c>
      <c r="Q53" s="205">
        <v>709</v>
      </c>
      <c r="R53" s="205">
        <v>1275</v>
      </c>
    </row>
    <row r="54" spans="2:18" ht="18.75" customHeight="1">
      <c r="B54" s="148"/>
      <c r="C54" s="61">
        <v>31</v>
      </c>
      <c r="D54" s="226" t="s">
        <v>702</v>
      </c>
      <c r="E54" s="86">
        <v>2019</v>
      </c>
      <c r="F54" s="205">
        <v>2</v>
      </c>
      <c r="G54" s="205">
        <v>125</v>
      </c>
      <c r="H54" s="205">
        <v>10</v>
      </c>
      <c r="I54" s="205">
        <v>9</v>
      </c>
      <c r="J54" s="205">
        <v>5</v>
      </c>
      <c r="K54" s="205">
        <v>4</v>
      </c>
      <c r="L54" s="205">
        <v>1554</v>
      </c>
      <c r="M54" s="205">
        <v>9</v>
      </c>
      <c r="N54" s="205">
        <v>51</v>
      </c>
      <c r="O54" s="205">
        <v>69</v>
      </c>
      <c r="P54" s="205">
        <v>6</v>
      </c>
      <c r="Q54" s="205">
        <v>709</v>
      </c>
      <c r="R54" s="205">
        <v>1275</v>
      </c>
    </row>
    <row r="55" spans="2:18" ht="18.75" customHeight="1">
      <c r="B55" s="148" t="s">
        <v>86</v>
      </c>
      <c r="C55" s="61">
        <v>2</v>
      </c>
      <c r="D55" s="226" t="s">
        <v>702</v>
      </c>
      <c r="E55" s="86">
        <v>2020</v>
      </c>
      <c r="F55" s="205">
        <v>2</v>
      </c>
      <c r="G55" s="205">
        <v>126</v>
      </c>
      <c r="H55" s="205">
        <v>10</v>
      </c>
      <c r="I55" s="205">
        <v>9</v>
      </c>
      <c r="J55" s="205">
        <v>5</v>
      </c>
      <c r="K55" s="214">
        <v>4</v>
      </c>
      <c r="L55" s="214">
        <v>1542</v>
      </c>
      <c r="M55" s="214">
        <v>11</v>
      </c>
      <c r="N55" s="214">
        <v>51</v>
      </c>
      <c r="O55" s="214">
        <v>90</v>
      </c>
      <c r="P55" s="214">
        <v>7</v>
      </c>
      <c r="Q55" s="214">
        <v>712</v>
      </c>
      <c r="R55" s="214">
        <v>1275</v>
      </c>
    </row>
    <row r="56" spans="2:18" ht="18.75" customHeight="1">
      <c r="B56" s="148"/>
      <c r="C56" s="61">
        <v>3</v>
      </c>
      <c r="D56" s="226" t="s">
        <v>702</v>
      </c>
      <c r="E56" s="86">
        <v>2021</v>
      </c>
      <c r="F56" s="205">
        <v>2</v>
      </c>
      <c r="G56" s="205">
        <v>127</v>
      </c>
      <c r="H56" s="205">
        <v>10</v>
      </c>
      <c r="I56" s="205">
        <v>9</v>
      </c>
      <c r="J56" s="205">
        <v>6</v>
      </c>
      <c r="K56" s="214">
        <v>4</v>
      </c>
      <c r="L56" s="214">
        <f>576+156+262+515</f>
        <v>1509</v>
      </c>
      <c r="M56" s="214">
        <f>1+2+8</f>
        <v>11</v>
      </c>
      <c r="N56" s="214">
        <f>26+1+25</f>
        <v>52</v>
      </c>
      <c r="O56" s="214">
        <f>29+17+21+23</f>
        <v>90</v>
      </c>
      <c r="P56" s="214">
        <f>2+1+4</f>
        <v>7</v>
      </c>
      <c r="Q56" s="214">
        <f>206+56+174+278</f>
        <v>714</v>
      </c>
      <c r="R56" s="214">
        <f>568+153+214+340</f>
        <v>1275</v>
      </c>
    </row>
    <row r="57" spans="2:18" ht="18.75" customHeight="1">
      <c r="B57" s="148"/>
      <c r="C57" s="61">
        <v>4</v>
      </c>
      <c r="D57" s="226" t="s">
        <v>702</v>
      </c>
      <c r="E57" s="86">
        <v>2022</v>
      </c>
      <c r="F57" s="205">
        <v>2</v>
      </c>
      <c r="G57" s="205">
        <v>128</v>
      </c>
      <c r="H57" s="205">
        <v>10</v>
      </c>
      <c r="I57" s="205">
        <v>9</v>
      </c>
      <c r="J57" s="205">
        <v>6</v>
      </c>
      <c r="K57" s="214" t="s">
        <v>412</v>
      </c>
      <c r="L57" s="214" t="s">
        <v>412</v>
      </c>
      <c r="M57" s="214" t="s">
        <v>412</v>
      </c>
      <c r="N57" s="214" t="s">
        <v>412</v>
      </c>
      <c r="O57" s="214" t="s">
        <v>412</v>
      </c>
      <c r="P57" s="214" t="s">
        <v>412</v>
      </c>
      <c r="Q57" s="214">
        <v>716</v>
      </c>
      <c r="R57" s="214">
        <v>1275</v>
      </c>
    </row>
    <row r="58" spans="2:18" ht="18.75" customHeight="1">
      <c r="B58" s="148"/>
      <c r="C58" s="61">
        <v>5</v>
      </c>
      <c r="D58" s="226" t="s">
        <v>702</v>
      </c>
      <c r="E58" s="86">
        <v>2023</v>
      </c>
      <c r="F58" s="205">
        <v>2</v>
      </c>
      <c r="G58" s="205">
        <v>126</v>
      </c>
      <c r="H58" s="205">
        <v>10</v>
      </c>
      <c r="I58" s="205">
        <v>9</v>
      </c>
      <c r="J58" s="205">
        <v>5</v>
      </c>
      <c r="K58" s="214" t="s">
        <v>412</v>
      </c>
      <c r="L58" s="214" t="s">
        <v>412</v>
      </c>
      <c r="M58" s="214" t="s">
        <v>412</v>
      </c>
      <c r="N58" s="214" t="s">
        <v>412</v>
      </c>
      <c r="O58" s="214" t="s">
        <v>412</v>
      </c>
      <c r="P58" s="214" t="s">
        <v>412</v>
      </c>
      <c r="Q58" s="214">
        <v>718</v>
      </c>
      <c r="R58" s="214">
        <v>1275</v>
      </c>
    </row>
    <row r="59" spans="2:18" ht="18.75" customHeight="1">
      <c r="B59" s="148"/>
      <c r="C59" s="61">
        <v>6</v>
      </c>
      <c r="D59" s="226" t="s">
        <v>703</v>
      </c>
      <c r="E59" s="86">
        <v>2024</v>
      </c>
      <c r="F59" s="205">
        <v>2</v>
      </c>
      <c r="G59" s="205">
        <v>127</v>
      </c>
      <c r="H59" s="205">
        <v>10</v>
      </c>
      <c r="I59" s="205">
        <v>9</v>
      </c>
      <c r="J59" s="205">
        <v>8</v>
      </c>
      <c r="K59" s="214" t="s">
        <v>412</v>
      </c>
      <c r="L59" s="214" t="s">
        <v>412</v>
      </c>
      <c r="M59" s="214" t="s">
        <v>412</v>
      </c>
      <c r="N59" s="214" t="s">
        <v>412</v>
      </c>
      <c r="O59" s="214" t="s">
        <v>412</v>
      </c>
      <c r="P59" s="214" t="s">
        <v>412</v>
      </c>
      <c r="Q59" s="214">
        <v>720</v>
      </c>
      <c r="R59" s="214">
        <v>1275</v>
      </c>
    </row>
    <row r="60" spans="2:18" ht="18.75" customHeight="1">
      <c r="B60" s="146"/>
      <c r="C60" s="248"/>
      <c r="D60" s="348"/>
      <c r="E60" s="386"/>
      <c r="F60" s="203"/>
      <c r="G60" s="203"/>
      <c r="H60" s="203"/>
      <c r="I60" s="203"/>
      <c r="J60" s="203"/>
      <c r="K60" s="212"/>
      <c r="L60" s="212"/>
      <c r="M60" s="212"/>
      <c r="N60" s="212"/>
      <c r="O60" s="212"/>
      <c r="P60" s="212"/>
      <c r="Q60" s="212"/>
      <c r="R60" s="212"/>
    </row>
    <row r="61" spans="2:18" ht="18.75" customHeight="1">
      <c r="B61" s="357" t="s">
        <v>742</v>
      </c>
      <c r="C61" s="379"/>
      <c r="D61" s="380"/>
      <c r="E61" s="86"/>
      <c r="F61" s="205"/>
      <c r="G61" s="205"/>
      <c r="H61" s="205"/>
      <c r="I61" s="205"/>
      <c r="J61" s="205"/>
      <c r="K61" s="205"/>
      <c r="L61" s="205"/>
      <c r="M61" s="205"/>
      <c r="N61" s="205"/>
      <c r="O61" s="205"/>
      <c r="P61" s="205"/>
      <c r="Q61" s="205"/>
      <c r="R61" s="205"/>
    </row>
    <row r="62" spans="2:18" ht="18.75" customHeight="1">
      <c r="B62" s="364" t="s">
        <v>87</v>
      </c>
      <c r="C62" s="61">
        <v>12</v>
      </c>
      <c r="D62" s="226" t="s">
        <v>703</v>
      </c>
      <c r="E62" s="86">
        <v>2000</v>
      </c>
      <c r="F62" s="205">
        <v>14</v>
      </c>
      <c r="G62" s="205">
        <v>1054</v>
      </c>
      <c r="H62" s="205">
        <v>79</v>
      </c>
      <c r="I62" s="205">
        <v>71</v>
      </c>
      <c r="J62" s="205">
        <v>120</v>
      </c>
      <c r="K62" s="205">
        <v>59</v>
      </c>
      <c r="L62" s="205">
        <v>13789</v>
      </c>
      <c r="M62" s="205">
        <v>99</v>
      </c>
      <c r="N62" s="205">
        <v>1070</v>
      </c>
      <c r="O62" s="205">
        <v>736</v>
      </c>
      <c r="P62" s="205">
        <v>30</v>
      </c>
      <c r="Q62" s="205">
        <v>4062</v>
      </c>
      <c r="R62" s="205">
        <v>6664</v>
      </c>
    </row>
    <row r="63" spans="2:18" ht="18.75" customHeight="1">
      <c r="B63" s="357"/>
      <c r="C63" s="61">
        <v>13</v>
      </c>
      <c r="D63" s="226" t="s">
        <v>703</v>
      </c>
      <c r="E63" s="86">
        <v>2001</v>
      </c>
      <c r="F63" s="205">
        <v>14</v>
      </c>
      <c r="G63" s="205">
        <v>1044</v>
      </c>
      <c r="H63" s="205">
        <v>79</v>
      </c>
      <c r="I63" s="205">
        <v>71</v>
      </c>
      <c r="J63" s="205">
        <v>129</v>
      </c>
      <c r="K63" s="205">
        <v>59</v>
      </c>
      <c r="L63" s="205">
        <v>13757</v>
      </c>
      <c r="M63" s="205">
        <v>104</v>
      </c>
      <c r="N63" s="205">
        <v>1072</v>
      </c>
      <c r="O63" s="205">
        <v>750</v>
      </c>
      <c r="P63" s="205">
        <v>28</v>
      </c>
      <c r="Q63" s="205">
        <v>4160</v>
      </c>
      <c r="R63" s="205">
        <v>6812</v>
      </c>
    </row>
    <row r="64" spans="2:18" ht="18.75" customHeight="1">
      <c r="B64" s="357"/>
      <c r="C64" s="61">
        <v>14</v>
      </c>
      <c r="D64" s="226" t="s">
        <v>703</v>
      </c>
      <c r="E64" s="86">
        <v>2002</v>
      </c>
      <c r="F64" s="205">
        <v>14</v>
      </c>
      <c r="G64" s="205">
        <v>1054</v>
      </c>
      <c r="H64" s="205">
        <v>78</v>
      </c>
      <c r="I64" s="205">
        <v>73</v>
      </c>
      <c r="J64" s="205">
        <v>126</v>
      </c>
      <c r="K64" s="205">
        <v>59</v>
      </c>
      <c r="L64" s="205">
        <v>13693</v>
      </c>
      <c r="M64" s="205">
        <v>106</v>
      </c>
      <c r="N64" s="205">
        <v>1066</v>
      </c>
      <c r="O64" s="205">
        <v>764</v>
      </c>
      <c r="P64" s="205">
        <v>30</v>
      </c>
      <c r="Q64" s="205">
        <v>4233</v>
      </c>
      <c r="R64" s="205">
        <v>7014</v>
      </c>
    </row>
    <row r="65" spans="2:18" ht="18.75" customHeight="1">
      <c r="B65" s="357"/>
      <c r="C65" s="61">
        <v>15</v>
      </c>
      <c r="D65" s="226" t="s">
        <v>703</v>
      </c>
      <c r="E65" s="86">
        <v>2003</v>
      </c>
      <c r="F65" s="205">
        <v>14</v>
      </c>
      <c r="G65" s="205">
        <v>1069</v>
      </c>
      <c r="H65" s="205">
        <v>78</v>
      </c>
      <c r="I65" s="205">
        <v>74</v>
      </c>
      <c r="J65" s="205">
        <v>133</v>
      </c>
      <c r="K65" s="205">
        <v>59</v>
      </c>
      <c r="L65" s="205">
        <v>13620</v>
      </c>
      <c r="M65" s="205">
        <v>105</v>
      </c>
      <c r="N65" s="205">
        <v>1076</v>
      </c>
      <c r="O65" s="205">
        <v>778</v>
      </c>
      <c r="P65" s="205">
        <v>31</v>
      </c>
      <c r="Q65" s="205">
        <v>4338</v>
      </c>
      <c r="R65" s="205">
        <v>7294</v>
      </c>
    </row>
    <row r="66" spans="2:18" ht="18.75" customHeight="1">
      <c r="B66" s="357"/>
      <c r="C66" s="61">
        <v>16</v>
      </c>
      <c r="D66" s="226" t="s">
        <v>703</v>
      </c>
      <c r="E66" s="86">
        <v>2004</v>
      </c>
      <c r="F66" s="205">
        <v>14</v>
      </c>
      <c r="G66" s="205">
        <v>1087</v>
      </c>
      <c r="H66" s="205">
        <v>79</v>
      </c>
      <c r="I66" s="205">
        <v>75</v>
      </c>
      <c r="J66" s="205">
        <v>110</v>
      </c>
      <c r="K66" s="205">
        <v>59</v>
      </c>
      <c r="L66" s="205">
        <v>13481</v>
      </c>
      <c r="M66" s="205">
        <v>104</v>
      </c>
      <c r="N66" s="205">
        <v>1063</v>
      </c>
      <c r="O66" s="205">
        <v>774</v>
      </c>
      <c r="P66" s="205">
        <v>32</v>
      </c>
      <c r="Q66" s="205">
        <v>4404</v>
      </c>
      <c r="R66" s="205">
        <v>7463</v>
      </c>
    </row>
    <row r="67" spans="2:18" ht="18.75" customHeight="1">
      <c r="B67" s="148"/>
      <c r="C67" s="61">
        <v>17</v>
      </c>
      <c r="D67" s="226" t="s">
        <v>703</v>
      </c>
      <c r="E67" s="86">
        <v>2005</v>
      </c>
      <c r="F67" s="205">
        <v>14</v>
      </c>
      <c r="G67" s="205">
        <v>1101</v>
      </c>
      <c r="H67" s="205">
        <v>80</v>
      </c>
      <c r="I67" s="205">
        <v>77</v>
      </c>
      <c r="J67" s="205">
        <v>109</v>
      </c>
      <c r="K67" s="205">
        <v>41</v>
      </c>
      <c r="L67" s="205">
        <v>13266</v>
      </c>
      <c r="M67" s="205">
        <v>106</v>
      </c>
      <c r="N67" s="205">
        <v>289</v>
      </c>
      <c r="O67" s="205">
        <v>784</v>
      </c>
      <c r="P67" s="205">
        <v>28</v>
      </c>
      <c r="Q67" s="205">
        <v>4550</v>
      </c>
      <c r="R67" s="205">
        <v>8427</v>
      </c>
    </row>
    <row r="68" spans="2:18" ht="18.75" customHeight="1">
      <c r="B68" s="148"/>
      <c r="C68" s="61">
        <v>18</v>
      </c>
      <c r="D68" s="226" t="s">
        <v>703</v>
      </c>
      <c r="E68" s="86">
        <v>2006</v>
      </c>
      <c r="F68" s="205">
        <v>16</v>
      </c>
      <c r="G68" s="205">
        <v>1103</v>
      </c>
      <c r="H68" s="205">
        <v>80</v>
      </c>
      <c r="I68" s="205">
        <v>77</v>
      </c>
      <c r="J68" s="205">
        <v>138</v>
      </c>
      <c r="K68" s="205">
        <v>33</v>
      </c>
      <c r="L68" s="205">
        <v>13065</v>
      </c>
      <c r="M68" s="205">
        <v>102</v>
      </c>
      <c r="N68" s="205">
        <v>237</v>
      </c>
      <c r="O68" s="205">
        <v>794</v>
      </c>
      <c r="P68" s="205">
        <v>28</v>
      </c>
      <c r="Q68" s="205">
        <v>4536</v>
      </c>
      <c r="R68" s="205">
        <v>8843</v>
      </c>
    </row>
    <row r="69" spans="2:18" ht="18.75" customHeight="1">
      <c r="B69" s="148"/>
      <c r="C69" s="61">
        <v>19</v>
      </c>
      <c r="D69" s="226" t="s">
        <v>703</v>
      </c>
      <c r="E69" s="86">
        <v>2007</v>
      </c>
      <c r="F69" s="205">
        <v>16</v>
      </c>
      <c r="G69" s="205">
        <v>1121</v>
      </c>
      <c r="H69" s="205">
        <v>80</v>
      </c>
      <c r="I69" s="205">
        <v>78</v>
      </c>
      <c r="J69" s="205">
        <v>138</v>
      </c>
      <c r="K69" s="205">
        <v>21</v>
      </c>
      <c r="L69" s="205">
        <v>12919</v>
      </c>
      <c r="M69" s="205">
        <v>102</v>
      </c>
      <c r="N69" s="205">
        <v>215</v>
      </c>
      <c r="O69" s="205">
        <v>818</v>
      </c>
      <c r="P69" s="205">
        <v>32</v>
      </c>
      <c r="Q69" s="205">
        <v>4657</v>
      </c>
      <c r="R69" s="205">
        <v>9051</v>
      </c>
    </row>
    <row r="70" spans="2:18" ht="18.75" customHeight="1">
      <c r="B70" s="148"/>
      <c r="C70" s="61">
        <v>20</v>
      </c>
      <c r="D70" s="226" t="s">
        <v>703</v>
      </c>
      <c r="E70" s="86">
        <v>2008</v>
      </c>
      <c r="F70" s="205">
        <v>16</v>
      </c>
      <c r="G70" s="205">
        <v>1121</v>
      </c>
      <c r="H70" s="205">
        <v>81</v>
      </c>
      <c r="I70" s="205">
        <v>70</v>
      </c>
      <c r="J70" s="205">
        <v>134</v>
      </c>
      <c r="K70" s="205">
        <v>21</v>
      </c>
      <c r="L70" s="205">
        <v>12811</v>
      </c>
      <c r="M70" s="205">
        <v>100</v>
      </c>
      <c r="N70" s="205">
        <v>211</v>
      </c>
      <c r="O70" s="205">
        <v>824</v>
      </c>
      <c r="P70" s="205">
        <v>38</v>
      </c>
      <c r="Q70" s="205">
        <v>4702</v>
      </c>
      <c r="R70" s="205">
        <v>9659</v>
      </c>
    </row>
    <row r="71" spans="2:18" ht="18.75" customHeight="1">
      <c r="B71" s="148"/>
      <c r="C71" s="61">
        <v>21</v>
      </c>
      <c r="D71" s="226" t="s">
        <v>703</v>
      </c>
      <c r="E71" s="86">
        <v>2009</v>
      </c>
      <c r="F71" s="205">
        <v>16</v>
      </c>
      <c r="G71" s="205">
        <v>1124</v>
      </c>
      <c r="H71" s="205">
        <v>82</v>
      </c>
      <c r="I71" s="205">
        <v>70</v>
      </c>
      <c r="J71" s="205">
        <v>121</v>
      </c>
      <c r="K71" s="205">
        <v>21</v>
      </c>
      <c r="L71" s="205">
        <v>12747</v>
      </c>
      <c r="M71" s="205">
        <v>94</v>
      </c>
      <c r="N71" s="205">
        <v>221</v>
      </c>
      <c r="O71" s="205">
        <v>831</v>
      </c>
      <c r="P71" s="205">
        <v>38</v>
      </c>
      <c r="Q71" s="205">
        <v>4706</v>
      </c>
      <c r="R71" s="205">
        <v>9939</v>
      </c>
    </row>
    <row r="72" spans="2:18" ht="18.75" customHeight="1">
      <c r="B72" s="148"/>
      <c r="C72" s="61">
        <v>22</v>
      </c>
      <c r="D72" s="226" t="s">
        <v>703</v>
      </c>
      <c r="E72" s="86">
        <v>2010</v>
      </c>
      <c r="F72" s="205">
        <v>18</v>
      </c>
      <c r="G72" s="205">
        <v>1135</v>
      </c>
      <c r="H72" s="205">
        <v>82</v>
      </c>
      <c r="I72" s="205">
        <v>71</v>
      </c>
      <c r="J72" s="205">
        <v>101</v>
      </c>
      <c r="K72" s="205">
        <v>21</v>
      </c>
      <c r="L72" s="205">
        <v>12723</v>
      </c>
      <c r="M72" s="205">
        <v>92</v>
      </c>
      <c r="N72" s="205">
        <v>221</v>
      </c>
      <c r="O72" s="205">
        <v>831</v>
      </c>
      <c r="P72" s="205">
        <v>33</v>
      </c>
      <c r="Q72" s="205">
        <v>4733</v>
      </c>
      <c r="R72" s="205">
        <v>10017</v>
      </c>
    </row>
    <row r="73" spans="2:18" ht="18.75" customHeight="1">
      <c r="B73" s="148"/>
      <c r="C73" s="61">
        <v>23</v>
      </c>
      <c r="D73" s="226" t="s">
        <v>702</v>
      </c>
      <c r="E73" s="86">
        <v>2011</v>
      </c>
      <c r="F73" s="205">
        <v>18</v>
      </c>
      <c r="G73" s="205">
        <v>1150</v>
      </c>
      <c r="H73" s="205">
        <v>83</v>
      </c>
      <c r="I73" s="205">
        <v>72</v>
      </c>
      <c r="J73" s="205">
        <v>114</v>
      </c>
      <c r="K73" s="205">
        <v>21</v>
      </c>
      <c r="L73" s="205">
        <v>12690</v>
      </c>
      <c r="M73" s="205">
        <v>95</v>
      </c>
      <c r="N73" s="205">
        <v>216</v>
      </c>
      <c r="O73" s="205">
        <v>830</v>
      </c>
      <c r="P73" s="205">
        <v>39</v>
      </c>
      <c r="Q73" s="205">
        <v>4898</v>
      </c>
      <c r="R73" s="205">
        <v>11931</v>
      </c>
    </row>
    <row r="74" spans="2:18" ht="18.75" customHeight="1">
      <c r="B74" s="148"/>
      <c r="C74" s="61">
        <v>24</v>
      </c>
      <c r="D74" s="226" t="s">
        <v>703</v>
      </c>
      <c r="E74" s="86">
        <v>2012</v>
      </c>
      <c r="F74" s="205">
        <v>18</v>
      </c>
      <c r="G74" s="205">
        <v>1152</v>
      </c>
      <c r="H74" s="205">
        <v>81</v>
      </c>
      <c r="I74" s="205">
        <v>72</v>
      </c>
      <c r="J74" s="205">
        <v>117</v>
      </c>
      <c r="K74" s="205">
        <v>19</v>
      </c>
      <c r="L74" s="205">
        <v>12619</v>
      </c>
      <c r="M74" s="205">
        <v>94</v>
      </c>
      <c r="N74" s="205">
        <v>212</v>
      </c>
      <c r="O74" s="205">
        <v>833</v>
      </c>
      <c r="P74" s="205">
        <v>41</v>
      </c>
      <c r="Q74" s="205">
        <v>4841</v>
      </c>
      <c r="R74" s="205">
        <v>12046</v>
      </c>
    </row>
    <row r="75" spans="2:18" ht="18.75" customHeight="1">
      <c r="B75" s="148"/>
      <c r="C75" s="61">
        <v>25</v>
      </c>
      <c r="D75" s="226" t="s">
        <v>702</v>
      </c>
      <c r="E75" s="86">
        <v>2013</v>
      </c>
      <c r="F75" s="205">
        <v>18</v>
      </c>
      <c r="G75" s="205">
        <v>1156</v>
      </c>
      <c r="H75" s="205">
        <v>82</v>
      </c>
      <c r="I75" s="205">
        <v>72</v>
      </c>
      <c r="J75" s="205">
        <v>122</v>
      </c>
      <c r="K75" s="205">
        <v>19</v>
      </c>
      <c r="L75" s="205">
        <v>12527</v>
      </c>
      <c r="M75" s="205">
        <v>97</v>
      </c>
      <c r="N75" s="205">
        <v>212</v>
      </c>
      <c r="O75" s="205">
        <v>827</v>
      </c>
      <c r="P75" s="205">
        <v>41</v>
      </c>
      <c r="Q75" s="205">
        <v>4848</v>
      </c>
      <c r="R75" s="205">
        <v>12240</v>
      </c>
    </row>
    <row r="76" spans="2:18" ht="18.75" customHeight="1">
      <c r="B76" s="148"/>
      <c r="C76" s="61">
        <v>26</v>
      </c>
      <c r="D76" s="226" t="s">
        <v>702</v>
      </c>
      <c r="E76" s="86">
        <v>2014</v>
      </c>
      <c r="F76" s="205">
        <v>18</v>
      </c>
      <c r="G76" s="205">
        <v>1153</v>
      </c>
      <c r="H76" s="205">
        <v>81</v>
      </c>
      <c r="I76" s="205">
        <v>79</v>
      </c>
      <c r="J76" s="205">
        <v>117</v>
      </c>
      <c r="K76" s="205">
        <v>19</v>
      </c>
      <c r="L76" s="205">
        <v>12409</v>
      </c>
      <c r="M76" s="205">
        <v>90</v>
      </c>
      <c r="N76" s="205">
        <v>198</v>
      </c>
      <c r="O76" s="205">
        <v>823</v>
      </c>
      <c r="P76" s="205">
        <v>46</v>
      </c>
      <c r="Q76" s="205">
        <v>4903</v>
      </c>
      <c r="R76" s="205">
        <v>12308</v>
      </c>
    </row>
    <row r="77" spans="2:18" ht="18.75" customHeight="1">
      <c r="B77" s="148"/>
      <c r="C77" s="61">
        <v>27</v>
      </c>
      <c r="D77" s="226" t="s">
        <v>702</v>
      </c>
      <c r="E77" s="86">
        <v>2015</v>
      </c>
      <c r="F77" s="205">
        <v>20</v>
      </c>
      <c r="G77" s="205">
        <v>1159</v>
      </c>
      <c r="H77" s="205">
        <v>78</v>
      </c>
      <c r="I77" s="205">
        <v>78</v>
      </c>
      <c r="J77" s="205">
        <v>123</v>
      </c>
      <c r="K77" s="205">
        <v>19</v>
      </c>
      <c r="L77" s="205">
        <v>12222</v>
      </c>
      <c r="M77" s="205">
        <v>89</v>
      </c>
      <c r="N77" s="205">
        <v>175</v>
      </c>
      <c r="O77" s="205">
        <v>824</v>
      </c>
      <c r="P77" s="205">
        <v>45</v>
      </c>
      <c r="Q77" s="205">
        <v>5010</v>
      </c>
      <c r="R77" s="205">
        <v>12378</v>
      </c>
    </row>
    <row r="78" spans="2:18" ht="18.75" customHeight="1">
      <c r="B78" s="148"/>
      <c r="C78" s="61">
        <v>28</v>
      </c>
      <c r="D78" s="226" t="s">
        <v>702</v>
      </c>
      <c r="E78" s="86">
        <v>2016</v>
      </c>
      <c r="F78" s="205">
        <v>20</v>
      </c>
      <c r="G78" s="205">
        <v>1181</v>
      </c>
      <c r="H78" s="205">
        <v>79</v>
      </c>
      <c r="I78" s="205">
        <v>78</v>
      </c>
      <c r="J78" s="205">
        <v>125</v>
      </c>
      <c r="K78" s="205">
        <v>19</v>
      </c>
      <c r="L78" s="205">
        <v>12117</v>
      </c>
      <c r="M78" s="205">
        <v>86</v>
      </c>
      <c r="N78" s="205">
        <v>164</v>
      </c>
      <c r="O78" s="205">
        <v>807</v>
      </c>
      <c r="P78" s="205">
        <v>48</v>
      </c>
      <c r="Q78" s="205">
        <v>5017</v>
      </c>
      <c r="R78" s="205">
        <v>12154</v>
      </c>
    </row>
    <row r="79" spans="2:18" ht="18.75" customHeight="1">
      <c r="B79" s="148"/>
      <c r="C79" s="61">
        <v>29</v>
      </c>
      <c r="D79" s="226" t="s">
        <v>702</v>
      </c>
      <c r="E79" s="86">
        <v>2017</v>
      </c>
      <c r="F79" s="205">
        <v>21</v>
      </c>
      <c r="G79" s="205">
        <v>1172</v>
      </c>
      <c r="H79" s="205">
        <v>78</v>
      </c>
      <c r="I79" s="205">
        <v>78</v>
      </c>
      <c r="J79" s="205">
        <v>118</v>
      </c>
      <c r="K79" s="205">
        <v>19</v>
      </c>
      <c r="L79" s="205">
        <v>12018</v>
      </c>
      <c r="M79" s="205">
        <v>88</v>
      </c>
      <c r="N79" s="205">
        <v>153</v>
      </c>
      <c r="O79" s="205">
        <v>823</v>
      </c>
      <c r="P79" s="205">
        <v>47</v>
      </c>
      <c r="Q79" s="205">
        <v>5030</v>
      </c>
      <c r="R79" s="205">
        <v>12679</v>
      </c>
    </row>
    <row r="80" spans="2:18" ht="18.75" customHeight="1">
      <c r="B80" s="148"/>
      <c r="C80" s="61">
        <v>30</v>
      </c>
      <c r="D80" s="226" t="s">
        <v>702</v>
      </c>
      <c r="E80" s="86">
        <v>2018</v>
      </c>
      <c r="F80" s="205">
        <v>20</v>
      </c>
      <c r="G80" s="205">
        <v>1196</v>
      </c>
      <c r="H80" s="205">
        <v>77</v>
      </c>
      <c r="I80" s="205">
        <v>78</v>
      </c>
      <c r="J80" s="205">
        <v>115</v>
      </c>
      <c r="K80" s="205">
        <v>19</v>
      </c>
      <c r="L80" s="205">
        <v>11978</v>
      </c>
      <c r="M80" s="205">
        <v>84</v>
      </c>
      <c r="N80" s="205">
        <v>142</v>
      </c>
      <c r="O80" s="205">
        <v>798</v>
      </c>
      <c r="P80" s="205">
        <v>46</v>
      </c>
      <c r="Q80" s="205">
        <v>5048</v>
      </c>
      <c r="R80" s="205">
        <v>13022</v>
      </c>
    </row>
    <row r="81" spans="2:18" ht="18.75" customHeight="1">
      <c r="B81" s="148"/>
      <c r="C81" s="61">
        <v>31</v>
      </c>
      <c r="D81" s="226" t="s">
        <v>702</v>
      </c>
      <c r="E81" s="86">
        <v>2019</v>
      </c>
      <c r="F81" s="205">
        <v>20</v>
      </c>
      <c r="G81" s="205">
        <v>1197</v>
      </c>
      <c r="H81" s="205">
        <v>76</v>
      </c>
      <c r="I81" s="205">
        <v>78</v>
      </c>
      <c r="J81" s="205">
        <v>120</v>
      </c>
      <c r="K81" s="205">
        <v>19</v>
      </c>
      <c r="L81" s="205">
        <v>11817</v>
      </c>
      <c r="M81" s="205">
        <v>86</v>
      </c>
      <c r="N81" s="205">
        <v>140</v>
      </c>
      <c r="O81" s="205">
        <v>797</v>
      </c>
      <c r="P81" s="205">
        <v>46</v>
      </c>
      <c r="Q81" s="205">
        <v>5043</v>
      </c>
      <c r="R81" s="205">
        <v>13027</v>
      </c>
    </row>
    <row r="82" spans="2:18" ht="18.75" customHeight="1">
      <c r="B82" s="148" t="s">
        <v>86</v>
      </c>
      <c r="C82" s="61">
        <v>2</v>
      </c>
      <c r="D82" s="226" t="s">
        <v>703</v>
      </c>
      <c r="E82" s="86">
        <v>2020</v>
      </c>
      <c r="F82" s="205">
        <v>20</v>
      </c>
      <c r="G82" s="205">
        <v>1193</v>
      </c>
      <c r="H82" s="205">
        <v>77</v>
      </c>
      <c r="I82" s="205">
        <v>78</v>
      </c>
      <c r="J82" s="205">
        <v>111</v>
      </c>
      <c r="K82" s="205">
        <v>19</v>
      </c>
      <c r="L82" s="205">
        <v>11553</v>
      </c>
      <c r="M82" s="205">
        <v>85</v>
      </c>
      <c r="N82" s="205">
        <v>142</v>
      </c>
      <c r="O82" s="205">
        <v>814</v>
      </c>
      <c r="P82" s="205">
        <v>50</v>
      </c>
      <c r="Q82" s="205">
        <v>4885</v>
      </c>
      <c r="R82" s="205">
        <v>12800</v>
      </c>
    </row>
    <row r="83" spans="2:18" ht="18.75" customHeight="1">
      <c r="B83" s="148"/>
      <c r="C83" s="61">
        <v>3</v>
      </c>
      <c r="D83" s="226" t="s">
        <v>703</v>
      </c>
      <c r="E83" s="86">
        <v>2021</v>
      </c>
      <c r="F83" s="205">
        <v>20</v>
      </c>
      <c r="G83" s="205">
        <v>1198</v>
      </c>
      <c r="H83" s="205">
        <v>77</v>
      </c>
      <c r="I83" s="205">
        <v>78</v>
      </c>
      <c r="J83" s="205">
        <v>116</v>
      </c>
      <c r="K83" s="205">
        <v>19</v>
      </c>
      <c r="L83" s="205">
        <v>11386</v>
      </c>
      <c r="M83" s="205">
        <v>85</v>
      </c>
      <c r="N83" s="205">
        <v>156</v>
      </c>
      <c r="O83" s="205">
        <v>799</v>
      </c>
      <c r="P83" s="205">
        <v>48</v>
      </c>
      <c r="Q83" s="205">
        <v>4937</v>
      </c>
      <c r="R83" s="205">
        <v>12914</v>
      </c>
    </row>
    <row r="84" spans="2:18" ht="18.75" customHeight="1">
      <c r="B84" s="148"/>
      <c r="C84" s="61">
        <v>4</v>
      </c>
      <c r="D84" s="226" t="s">
        <v>702</v>
      </c>
      <c r="E84" s="86">
        <v>2022</v>
      </c>
      <c r="F84" s="205">
        <v>20</v>
      </c>
      <c r="G84" s="205">
        <v>1201</v>
      </c>
      <c r="H84" s="205">
        <v>79</v>
      </c>
      <c r="I84" s="205">
        <v>78</v>
      </c>
      <c r="J84" s="205">
        <v>97</v>
      </c>
      <c r="K84" s="205">
        <v>19</v>
      </c>
      <c r="L84" s="205">
        <v>11121</v>
      </c>
      <c r="M84" s="205">
        <v>85</v>
      </c>
      <c r="N84" s="205">
        <v>144</v>
      </c>
      <c r="O84" s="205">
        <v>791</v>
      </c>
      <c r="P84" s="205">
        <v>40</v>
      </c>
      <c r="Q84" s="205">
        <v>5575</v>
      </c>
      <c r="R84" s="205">
        <v>11866</v>
      </c>
    </row>
    <row r="85" spans="2:18" ht="18.75" customHeight="1">
      <c r="B85" s="148"/>
      <c r="C85" s="61">
        <v>5</v>
      </c>
      <c r="D85" s="226" t="s">
        <v>702</v>
      </c>
      <c r="E85" s="86">
        <v>2023</v>
      </c>
      <c r="F85" s="205">
        <v>20</v>
      </c>
      <c r="G85" s="205">
        <v>1210</v>
      </c>
      <c r="H85" s="205">
        <v>78</v>
      </c>
      <c r="I85" s="205">
        <v>78</v>
      </c>
      <c r="J85" s="205">
        <v>112</v>
      </c>
      <c r="K85" s="205">
        <v>19</v>
      </c>
      <c r="L85" s="205">
        <v>10767</v>
      </c>
      <c r="M85" s="205">
        <v>84</v>
      </c>
      <c r="N85" s="205">
        <v>144</v>
      </c>
      <c r="O85" s="205">
        <v>788</v>
      </c>
      <c r="P85" s="205">
        <v>46</v>
      </c>
      <c r="Q85" s="205">
        <v>4867</v>
      </c>
      <c r="R85" s="205">
        <v>12632</v>
      </c>
    </row>
    <row r="86" spans="2:18" ht="18.75" customHeight="1">
      <c r="B86" s="148"/>
      <c r="C86" s="61">
        <v>6</v>
      </c>
      <c r="D86" s="226" t="s">
        <v>703</v>
      </c>
      <c r="E86" s="86">
        <v>2024</v>
      </c>
      <c r="F86" s="205">
        <v>20</v>
      </c>
      <c r="G86" s="205">
        <v>1221</v>
      </c>
      <c r="H86" s="205">
        <v>78</v>
      </c>
      <c r="I86" s="205">
        <v>77</v>
      </c>
      <c r="J86" s="205">
        <v>125</v>
      </c>
      <c r="K86" s="205">
        <v>19</v>
      </c>
      <c r="L86" s="205">
        <v>10487</v>
      </c>
      <c r="M86" s="205">
        <v>83</v>
      </c>
      <c r="N86" s="205">
        <v>145</v>
      </c>
      <c r="O86" s="205">
        <v>786</v>
      </c>
      <c r="P86" s="205">
        <v>47</v>
      </c>
      <c r="Q86" s="205">
        <v>4898</v>
      </c>
      <c r="R86" s="205">
        <v>12680</v>
      </c>
    </row>
    <row r="87" spans="2:18" ht="18.75" customHeight="1">
      <c r="B87" s="146"/>
      <c r="C87" s="248"/>
      <c r="D87" s="348"/>
      <c r="E87" s="386"/>
      <c r="F87" s="203"/>
      <c r="G87" s="203"/>
      <c r="H87" s="203"/>
      <c r="I87" s="203"/>
      <c r="J87" s="203"/>
      <c r="K87" s="203"/>
      <c r="L87" s="203"/>
      <c r="M87" s="203"/>
      <c r="N87" s="203"/>
      <c r="O87" s="203"/>
      <c r="P87" s="203"/>
      <c r="Q87" s="203"/>
      <c r="R87" s="203"/>
    </row>
    <row r="89" spans="2:18">
      <c r="B89" t="s">
        <v>701</v>
      </c>
      <c r="C89" t="s">
        <v>1103</v>
      </c>
    </row>
    <row r="90" spans="2:18">
      <c r="B90" t="s">
        <v>1102</v>
      </c>
    </row>
  </sheetData>
  <mergeCells count="12">
    <mergeCell ref="L5:L6"/>
    <mergeCell ref="K5:K6"/>
    <mergeCell ref="Q4:R4"/>
    <mergeCell ref="Q5:Q6"/>
    <mergeCell ref="R5:R6"/>
    <mergeCell ref="K4:P4"/>
    <mergeCell ref="M5:P5"/>
    <mergeCell ref="B4:E6"/>
    <mergeCell ref="F4:J4"/>
    <mergeCell ref="F5:F6"/>
    <mergeCell ref="G5:G6"/>
    <mergeCell ref="H5:J5"/>
  </mergeCells>
  <phoneticPr fontId="9"/>
  <pageMargins left="0.59055118110236227" right="0.59055118110236227" top="0.59055118110236227" bottom="0.59055118110236227" header="0.31496062992125984" footer="0.31496062992125984"/>
  <pageSetup paperSize="9" scale="62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E3F6D-D2D0-4951-8691-8B134FD30054}">
  <sheetPr>
    <pageSetUpPr fitToPage="1"/>
  </sheetPr>
  <dimension ref="A1:AW111"/>
  <sheetViews>
    <sheetView zoomScale="80" zoomScaleNormal="80" zoomScaleSheetLayoutView="85" workbookViewId="0"/>
  </sheetViews>
  <sheetFormatPr defaultRowHeight="18.75"/>
  <cols>
    <col min="2" max="4" width="4.625" style="379" customWidth="1"/>
    <col min="5" max="5" width="6.625" style="379" customWidth="1"/>
    <col min="6" max="33" width="9.625" customWidth="1"/>
  </cols>
  <sheetData>
    <row r="1" spans="1:43" ht="39.950000000000003" customHeight="1" thickBot="1">
      <c r="B1" s="76" t="s">
        <v>437</v>
      </c>
      <c r="C1" s="75"/>
      <c r="D1" s="75"/>
      <c r="E1" s="75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3"/>
    </row>
    <row r="2" spans="1:43" ht="19.5" thickTop="1"/>
    <row r="3" spans="1:43">
      <c r="B3" s="79" t="s">
        <v>436</v>
      </c>
    </row>
    <row r="4" spans="1:43">
      <c r="B4" s="587" t="s">
        <v>106</v>
      </c>
      <c r="C4" s="587"/>
      <c r="D4" s="587"/>
      <c r="E4" s="587"/>
      <c r="F4" s="587" t="s">
        <v>435</v>
      </c>
      <c r="G4" s="587"/>
      <c r="H4" s="587" t="s">
        <v>434</v>
      </c>
      <c r="I4" s="587"/>
      <c r="J4" s="587"/>
      <c r="K4" s="587"/>
      <c r="L4" s="587"/>
      <c r="M4" s="587"/>
      <c r="N4" s="587"/>
      <c r="O4" s="587"/>
      <c r="P4" s="587"/>
      <c r="Q4" s="587"/>
      <c r="R4" s="587"/>
      <c r="S4" s="587"/>
      <c r="T4" s="587"/>
      <c r="U4" s="587"/>
      <c r="V4" s="587"/>
      <c r="W4" s="587"/>
      <c r="X4" s="587"/>
      <c r="Y4" s="587"/>
      <c r="Z4" s="587"/>
      <c r="AA4" s="587"/>
      <c r="AB4" s="587"/>
      <c r="AC4" s="587"/>
      <c r="AD4" s="587"/>
      <c r="AE4" s="587"/>
      <c r="AF4" s="587"/>
      <c r="AG4" s="587"/>
      <c r="AH4" s="587"/>
      <c r="AI4" s="587"/>
      <c r="AJ4" s="587"/>
      <c r="AK4" s="587"/>
      <c r="AL4" s="587"/>
      <c r="AM4" s="587"/>
      <c r="AN4" s="587" t="s">
        <v>433</v>
      </c>
      <c r="AO4" s="587"/>
      <c r="AP4" s="587"/>
      <c r="AQ4" s="587"/>
    </row>
    <row r="5" spans="1:43" ht="42" customHeight="1">
      <c r="B5" s="587"/>
      <c r="C5" s="587"/>
      <c r="D5" s="587"/>
      <c r="E5" s="587"/>
      <c r="F5" s="587"/>
      <c r="G5" s="587"/>
      <c r="H5" s="587" t="s">
        <v>432</v>
      </c>
      <c r="I5" s="587"/>
      <c r="J5" s="587" t="s">
        <v>431</v>
      </c>
      <c r="K5" s="587"/>
      <c r="L5" s="587" t="s">
        <v>430</v>
      </c>
      <c r="M5" s="587"/>
      <c r="N5" s="587" t="s">
        <v>429</v>
      </c>
      <c r="O5" s="587"/>
      <c r="P5" s="588" t="s">
        <v>428</v>
      </c>
      <c r="Q5" s="587"/>
      <c r="R5" s="587" t="s">
        <v>427</v>
      </c>
      <c r="S5" s="587"/>
      <c r="T5" s="587" t="s">
        <v>426</v>
      </c>
      <c r="U5" s="587"/>
      <c r="V5" s="587" t="s">
        <v>425</v>
      </c>
      <c r="W5" s="587"/>
      <c r="X5" s="587" t="s">
        <v>424</v>
      </c>
      <c r="Y5" s="587"/>
      <c r="Z5" s="587" t="s">
        <v>423</v>
      </c>
      <c r="AA5" s="587"/>
      <c r="AB5" s="587" t="s">
        <v>422</v>
      </c>
      <c r="AC5" s="587"/>
      <c r="AD5" s="587" t="s">
        <v>421</v>
      </c>
      <c r="AE5" s="587"/>
      <c r="AF5" s="587" t="s">
        <v>420</v>
      </c>
      <c r="AG5" s="587"/>
      <c r="AH5" s="587" t="s">
        <v>419</v>
      </c>
      <c r="AI5" s="587"/>
      <c r="AJ5" s="588" t="s">
        <v>418</v>
      </c>
      <c r="AK5" s="587"/>
      <c r="AL5" s="588" t="s">
        <v>417</v>
      </c>
      <c r="AM5" s="587"/>
      <c r="AN5" s="587" t="s">
        <v>416</v>
      </c>
      <c r="AO5" s="587"/>
      <c r="AP5" s="588" t="s">
        <v>415</v>
      </c>
      <c r="AQ5" s="588"/>
    </row>
    <row r="6" spans="1:43">
      <c r="B6" s="587"/>
      <c r="C6" s="587"/>
      <c r="D6" s="587"/>
      <c r="E6" s="587"/>
      <c r="F6" s="349" t="s">
        <v>414</v>
      </c>
      <c r="G6" s="349" t="s">
        <v>413</v>
      </c>
      <c r="H6" s="349" t="s">
        <v>414</v>
      </c>
      <c r="I6" s="349" t="s">
        <v>413</v>
      </c>
      <c r="J6" s="349" t="s">
        <v>414</v>
      </c>
      <c r="K6" s="349" t="s">
        <v>413</v>
      </c>
      <c r="L6" s="349" t="s">
        <v>414</v>
      </c>
      <c r="M6" s="349" t="s">
        <v>413</v>
      </c>
      <c r="N6" s="349" t="s">
        <v>414</v>
      </c>
      <c r="O6" s="349" t="s">
        <v>413</v>
      </c>
      <c r="P6" s="349" t="s">
        <v>414</v>
      </c>
      <c r="Q6" s="349" t="s">
        <v>413</v>
      </c>
      <c r="R6" s="349" t="s">
        <v>414</v>
      </c>
      <c r="S6" s="349" t="s">
        <v>413</v>
      </c>
      <c r="T6" s="349" t="s">
        <v>414</v>
      </c>
      <c r="U6" s="349" t="s">
        <v>413</v>
      </c>
      <c r="V6" s="349" t="s">
        <v>414</v>
      </c>
      <c r="W6" s="349" t="s">
        <v>413</v>
      </c>
      <c r="X6" s="349" t="s">
        <v>414</v>
      </c>
      <c r="Y6" s="349" t="s">
        <v>413</v>
      </c>
      <c r="Z6" s="349" t="s">
        <v>414</v>
      </c>
      <c r="AA6" s="349" t="s">
        <v>413</v>
      </c>
      <c r="AB6" s="349" t="s">
        <v>414</v>
      </c>
      <c r="AC6" s="349" t="s">
        <v>413</v>
      </c>
      <c r="AD6" s="349" t="s">
        <v>414</v>
      </c>
      <c r="AE6" s="349" t="s">
        <v>413</v>
      </c>
      <c r="AF6" s="349" t="s">
        <v>414</v>
      </c>
      <c r="AG6" s="349" t="s">
        <v>413</v>
      </c>
      <c r="AH6" s="349" t="s">
        <v>414</v>
      </c>
      <c r="AI6" s="349" t="s">
        <v>413</v>
      </c>
      <c r="AJ6" s="349" t="s">
        <v>414</v>
      </c>
      <c r="AK6" s="349" t="s">
        <v>413</v>
      </c>
      <c r="AL6" s="349" t="s">
        <v>414</v>
      </c>
      <c r="AM6" s="349" t="s">
        <v>413</v>
      </c>
      <c r="AN6" s="349" t="s">
        <v>414</v>
      </c>
      <c r="AO6" s="349" t="s">
        <v>413</v>
      </c>
      <c r="AP6" s="349" t="s">
        <v>414</v>
      </c>
      <c r="AQ6" s="349" t="s">
        <v>413</v>
      </c>
    </row>
    <row r="7" spans="1:43">
      <c r="B7" s="589" t="s">
        <v>352</v>
      </c>
      <c r="C7" s="590"/>
      <c r="D7" s="352"/>
      <c r="E7" s="374"/>
      <c r="F7" s="374"/>
      <c r="G7" s="374"/>
      <c r="H7" s="374"/>
      <c r="I7" s="374"/>
      <c r="J7" s="374"/>
      <c r="K7" s="374"/>
      <c r="L7" s="374"/>
      <c r="M7" s="374"/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374"/>
      <c r="Y7" s="374"/>
      <c r="Z7" s="374"/>
      <c r="AA7" s="374"/>
      <c r="AB7" s="374"/>
      <c r="AC7" s="374"/>
      <c r="AD7" s="374"/>
      <c r="AE7" s="374"/>
      <c r="AF7" s="374"/>
      <c r="AG7" s="374"/>
      <c r="AH7" s="374"/>
      <c r="AI7" s="374"/>
      <c r="AJ7" s="374"/>
      <c r="AK7" s="374"/>
      <c r="AL7" s="374"/>
      <c r="AM7" s="374"/>
      <c r="AN7" s="374"/>
      <c r="AO7" s="374"/>
      <c r="AP7" s="374"/>
      <c r="AQ7" s="374"/>
    </row>
    <row r="8" spans="1:43">
      <c r="B8" s="378" t="s">
        <v>411</v>
      </c>
      <c r="C8" s="379">
        <v>44</v>
      </c>
      <c r="D8" s="79" t="s">
        <v>367</v>
      </c>
      <c r="E8" s="86">
        <v>1969</v>
      </c>
      <c r="F8" s="85">
        <v>2086</v>
      </c>
      <c r="G8" s="85">
        <v>11512</v>
      </c>
      <c r="H8" s="85">
        <v>16</v>
      </c>
      <c r="I8" s="85">
        <v>115</v>
      </c>
      <c r="J8" s="85">
        <v>13</v>
      </c>
      <c r="K8" s="85">
        <v>85</v>
      </c>
      <c r="L8" s="85">
        <v>219</v>
      </c>
      <c r="M8" s="85">
        <v>1187</v>
      </c>
      <c r="N8" s="85">
        <v>179</v>
      </c>
      <c r="O8" s="85">
        <v>3987</v>
      </c>
      <c r="P8" s="85">
        <v>16</v>
      </c>
      <c r="Q8" s="85">
        <v>50</v>
      </c>
      <c r="R8" s="85" t="s">
        <v>364</v>
      </c>
      <c r="S8" s="85" t="s">
        <v>364</v>
      </c>
      <c r="T8" s="85" t="s">
        <v>364</v>
      </c>
      <c r="U8" s="85" t="s">
        <v>364</v>
      </c>
      <c r="V8" s="85" t="s">
        <v>364</v>
      </c>
      <c r="W8" s="85" t="s">
        <v>364</v>
      </c>
      <c r="X8" s="85" t="s">
        <v>364</v>
      </c>
      <c r="Y8" s="85" t="s">
        <v>364</v>
      </c>
      <c r="Z8" s="85">
        <v>18</v>
      </c>
      <c r="AA8" s="85">
        <v>22</v>
      </c>
      <c r="AB8" s="85" t="s">
        <v>364</v>
      </c>
      <c r="AC8" s="85" t="s">
        <v>364</v>
      </c>
      <c r="AD8" s="85" t="s">
        <v>364</v>
      </c>
      <c r="AE8" s="85" t="s">
        <v>364</v>
      </c>
      <c r="AF8" s="85" t="s">
        <v>364</v>
      </c>
      <c r="AG8" s="85" t="s">
        <v>364</v>
      </c>
      <c r="AH8" s="85" t="s">
        <v>364</v>
      </c>
      <c r="AI8" s="85" t="s">
        <v>364</v>
      </c>
      <c r="AJ8" s="85">
        <v>642</v>
      </c>
      <c r="AK8" s="85">
        <v>2354</v>
      </c>
      <c r="AL8" s="85" t="s">
        <v>364</v>
      </c>
      <c r="AM8" s="85" t="s">
        <v>364</v>
      </c>
      <c r="AN8" s="85">
        <v>1948</v>
      </c>
      <c r="AO8" s="85">
        <v>10305</v>
      </c>
      <c r="AP8" s="85">
        <v>138</v>
      </c>
      <c r="AQ8" s="85">
        <v>1207</v>
      </c>
    </row>
    <row r="9" spans="1:43">
      <c r="B9" s="378"/>
      <c r="C9" s="379">
        <v>47</v>
      </c>
      <c r="D9" s="79" t="s">
        <v>410</v>
      </c>
      <c r="E9" s="86">
        <v>1972</v>
      </c>
      <c r="F9" s="85">
        <v>2075</v>
      </c>
      <c r="G9" s="85">
        <v>13145</v>
      </c>
      <c r="H9" s="85">
        <v>11</v>
      </c>
      <c r="I9" s="85">
        <v>46</v>
      </c>
      <c r="J9" s="85">
        <v>14</v>
      </c>
      <c r="K9" s="85">
        <v>112</v>
      </c>
      <c r="L9" s="85">
        <v>222</v>
      </c>
      <c r="M9" s="85">
        <v>1620</v>
      </c>
      <c r="N9" s="85">
        <v>192</v>
      </c>
      <c r="O9" s="85">
        <v>4689</v>
      </c>
      <c r="P9" s="85">
        <v>9</v>
      </c>
      <c r="Q9" s="85">
        <v>54</v>
      </c>
      <c r="R9" s="85" t="s">
        <v>364</v>
      </c>
      <c r="S9" s="85" t="s">
        <v>364</v>
      </c>
      <c r="T9" s="85" t="s">
        <v>364</v>
      </c>
      <c r="U9" s="85" t="s">
        <v>364</v>
      </c>
      <c r="V9" s="85" t="s">
        <v>364</v>
      </c>
      <c r="W9" s="85" t="s">
        <v>364</v>
      </c>
      <c r="X9" s="85" t="s">
        <v>364</v>
      </c>
      <c r="Y9" s="85" t="s">
        <v>364</v>
      </c>
      <c r="Z9" s="85">
        <v>13</v>
      </c>
      <c r="AA9" s="85">
        <v>20</v>
      </c>
      <c r="AB9" s="85" t="s">
        <v>364</v>
      </c>
      <c r="AC9" s="85" t="s">
        <v>364</v>
      </c>
      <c r="AD9" s="85" t="s">
        <v>364</v>
      </c>
      <c r="AE9" s="85" t="s">
        <v>364</v>
      </c>
      <c r="AF9" s="85" t="s">
        <v>364</v>
      </c>
      <c r="AG9" s="85" t="s">
        <v>364</v>
      </c>
      <c r="AH9" s="85" t="s">
        <v>364</v>
      </c>
      <c r="AI9" s="85" t="s">
        <v>364</v>
      </c>
      <c r="AJ9" s="85">
        <v>616</v>
      </c>
      <c r="AK9" s="85">
        <v>2526</v>
      </c>
      <c r="AL9" s="85">
        <v>34</v>
      </c>
      <c r="AM9" s="85">
        <v>346</v>
      </c>
      <c r="AN9" s="85">
        <v>1918</v>
      </c>
      <c r="AO9" s="85">
        <v>11589</v>
      </c>
      <c r="AP9" s="85">
        <v>157</v>
      </c>
      <c r="AQ9" s="85">
        <v>1556</v>
      </c>
    </row>
    <row r="10" spans="1:43">
      <c r="B10" s="378"/>
      <c r="C10" s="379">
        <v>50</v>
      </c>
      <c r="D10" s="79" t="s">
        <v>409</v>
      </c>
      <c r="E10" s="86">
        <v>1975</v>
      </c>
      <c r="F10" s="85">
        <v>2051</v>
      </c>
      <c r="G10" s="85">
        <v>13182</v>
      </c>
      <c r="H10" s="85">
        <v>8</v>
      </c>
      <c r="I10" s="85">
        <v>30</v>
      </c>
      <c r="J10" s="85">
        <v>18</v>
      </c>
      <c r="K10" s="85">
        <v>170</v>
      </c>
      <c r="L10" s="85">
        <v>238</v>
      </c>
      <c r="M10" s="85">
        <v>1949</v>
      </c>
      <c r="N10" s="85">
        <v>171</v>
      </c>
      <c r="O10" s="85">
        <v>4417</v>
      </c>
      <c r="P10" s="85">
        <v>7</v>
      </c>
      <c r="Q10" s="85">
        <v>51</v>
      </c>
      <c r="R10" s="85" t="s">
        <v>364</v>
      </c>
      <c r="S10" s="85" t="s">
        <v>364</v>
      </c>
      <c r="T10" s="85" t="s">
        <v>364</v>
      </c>
      <c r="U10" s="85" t="s">
        <v>364</v>
      </c>
      <c r="V10" s="85" t="s">
        <v>364</v>
      </c>
      <c r="W10" s="85" t="s">
        <v>364</v>
      </c>
      <c r="X10" s="85" t="s">
        <v>364</v>
      </c>
      <c r="Y10" s="85" t="s">
        <v>364</v>
      </c>
      <c r="Z10" s="85">
        <v>4</v>
      </c>
      <c r="AA10" s="85">
        <v>6</v>
      </c>
      <c r="AB10" s="85" t="s">
        <v>364</v>
      </c>
      <c r="AC10" s="85" t="s">
        <v>364</v>
      </c>
      <c r="AD10" s="85" t="s">
        <v>364</v>
      </c>
      <c r="AE10" s="85" t="s">
        <v>364</v>
      </c>
      <c r="AF10" s="85" t="s">
        <v>364</v>
      </c>
      <c r="AG10" s="85" t="s">
        <v>364</v>
      </c>
      <c r="AH10" s="85" t="s">
        <v>364</v>
      </c>
      <c r="AI10" s="85" t="s">
        <v>364</v>
      </c>
      <c r="AJ10" s="85">
        <v>601</v>
      </c>
      <c r="AK10" s="85">
        <v>2510</v>
      </c>
      <c r="AL10" s="85">
        <v>36</v>
      </c>
      <c r="AM10" s="85">
        <v>354</v>
      </c>
      <c r="AN10" s="85">
        <v>1902</v>
      </c>
      <c r="AO10" s="85">
        <v>11665</v>
      </c>
      <c r="AP10" s="85">
        <v>149</v>
      </c>
      <c r="AQ10" s="85">
        <v>1517</v>
      </c>
    </row>
    <row r="11" spans="1:43">
      <c r="B11" s="378"/>
      <c r="C11" s="379">
        <v>53</v>
      </c>
      <c r="D11" s="79" t="s">
        <v>408</v>
      </c>
      <c r="E11" s="86">
        <v>1978</v>
      </c>
      <c r="F11" s="85">
        <v>2056</v>
      </c>
      <c r="G11" s="85">
        <v>13825</v>
      </c>
      <c r="H11" s="85">
        <v>13</v>
      </c>
      <c r="I11" s="85">
        <v>96</v>
      </c>
      <c r="J11" s="85">
        <v>13</v>
      </c>
      <c r="K11" s="85">
        <v>132</v>
      </c>
      <c r="L11" s="85">
        <v>222</v>
      </c>
      <c r="M11" s="85">
        <v>2226</v>
      </c>
      <c r="N11" s="85">
        <v>175</v>
      </c>
      <c r="O11" s="85">
        <v>4389</v>
      </c>
      <c r="P11" s="85">
        <v>8</v>
      </c>
      <c r="Q11" s="85">
        <v>67</v>
      </c>
      <c r="R11" s="85" t="s">
        <v>364</v>
      </c>
      <c r="S11" s="85" t="s">
        <v>364</v>
      </c>
      <c r="T11" s="85" t="s">
        <v>364</v>
      </c>
      <c r="U11" s="85" t="s">
        <v>364</v>
      </c>
      <c r="V11" s="85" t="s">
        <v>364</v>
      </c>
      <c r="W11" s="85" t="s">
        <v>364</v>
      </c>
      <c r="X11" s="85" t="s">
        <v>364</v>
      </c>
      <c r="Y11" s="85" t="s">
        <v>364</v>
      </c>
      <c r="Z11" s="85">
        <v>17</v>
      </c>
      <c r="AA11" s="85">
        <v>26</v>
      </c>
      <c r="AB11" s="85" t="s">
        <v>364</v>
      </c>
      <c r="AC11" s="85" t="s">
        <v>364</v>
      </c>
      <c r="AD11" s="85" t="s">
        <v>364</v>
      </c>
      <c r="AE11" s="85" t="s">
        <v>364</v>
      </c>
      <c r="AF11" s="85" t="s">
        <v>364</v>
      </c>
      <c r="AG11" s="85" t="s">
        <v>364</v>
      </c>
      <c r="AH11" s="85" t="s">
        <v>364</v>
      </c>
      <c r="AI11" s="85" t="s">
        <v>364</v>
      </c>
      <c r="AJ11" s="85">
        <v>585</v>
      </c>
      <c r="AK11" s="85">
        <v>2553</v>
      </c>
      <c r="AL11" s="85">
        <v>38</v>
      </c>
      <c r="AM11" s="85">
        <v>464</v>
      </c>
      <c r="AN11" s="85">
        <v>1914</v>
      </c>
      <c r="AO11" s="85">
        <v>12213</v>
      </c>
      <c r="AP11" s="85">
        <v>142</v>
      </c>
      <c r="AQ11" s="85">
        <v>1612</v>
      </c>
    </row>
    <row r="12" spans="1:43">
      <c r="B12" s="378"/>
      <c r="C12" s="379">
        <v>56</v>
      </c>
      <c r="D12" s="79" t="s">
        <v>367</v>
      </c>
      <c r="E12" s="86">
        <v>1981</v>
      </c>
      <c r="F12" s="85">
        <v>2034</v>
      </c>
      <c r="G12" s="85">
        <v>13936</v>
      </c>
      <c r="H12" s="85">
        <v>14</v>
      </c>
      <c r="I12" s="85">
        <v>91</v>
      </c>
      <c r="J12" s="85">
        <v>16</v>
      </c>
      <c r="K12" s="85">
        <v>169</v>
      </c>
      <c r="L12" s="85">
        <v>198</v>
      </c>
      <c r="M12" s="85">
        <v>2060</v>
      </c>
      <c r="N12" s="85">
        <v>175</v>
      </c>
      <c r="O12" s="85">
        <v>4256</v>
      </c>
      <c r="P12" s="85">
        <v>7</v>
      </c>
      <c r="Q12" s="85">
        <v>64</v>
      </c>
      <c r="R12" s="85" t="s">
        <v>364</v>
      </c>
      <c r="S12" s="85" t="s">
        <v>364</v>
      </c>
      <c r="T12" s="85" t="s">
        <v>364</v>
      </c>
      <c r="U12" s="85" t="s">
        <v>364</v>
      </c>
      <c r="V12" s="85" t="s">
        <v>364</v>
      </c>
      <c r="W12" s="85" t="s">
        <v>364</v>
      </c>
      <c r="X12" s="85" t="s">
        <v>364</v>
      </c>
      <c r="Y12" s="85" t="s">
        <v>364</v>
      </c>
      <c r="Z12" s="85">
        <v>23</v>
      </c>
      <c r="AA12" s="85">
        <v>46</v>
      </c>
      <c r="AB12" s="85" t="s">
        <v>364</v>
      </c>
      <c r="AC12" s="85" t="s">
        <v>364</v>
      </c>
      <c r="AD12" s="85" t="s">
        <v>364</v>
      </c>
      <c r="AE12" s="85" t="s">
        <v>364</v>
      </c>
      <c r="AF12" s="85" t="s">
        <v>364</v>
      </c>
      <c r="AG12" s="85" t="s">
        <v>364</v>
      </c>
      <c r="AH12" s="85" t="s">
        <v>364</v>
      </c>
      <c r="AI12" s="85" t="s">
        <v>364</v>
      </c>
      <c r="AJ12" s="85">
        <v>575</v>
      </c>
      <c r="AK12" s="85">
        <v>2951</v>
      </c>
      <c r="AL12" s="85">
        <v>37</v>
      </c>
      <c r="AM12" s="85">
        <v>429</v>
      </c>
      <c r="AN12" s="85">
        <v>1892</v>
      </c>
      <c r="AO12" s="85">
        <v>12337</v>
      </c>
      <c r="AP12" s="85">
        <v>142</v>
      </c>
      <c r="AQ12" s="85">
        <v>1599</v>
      </c>
    </row>
    <row r="13" spans="1:43">
      <c r="B13" s="378"/>
      <c r="C13" s="379">
        <v>61</v>
      </c>
      <c r="D13" s="79" t="s">
        <v>367</v>
      </c>
      <c r="E13" s="86">
        <v>1986</v>
      </c>
      <c r="F13" s="85">
        <v>2026</v>
      </c>
      <c r="G13" s="85">
        <v>12867</v>
      </c>
      <c r="H13" s="85">
        <v>10</v>
      </c>
      <c r="I13" s="85">
        <v>91</v>
      </c>
      <c r="J13" s="85">
        <v>15</v>
      </c>
      <c r="K13" s="85">
        <v>138</v>
      </c>
      <c r="L13" s="85">
        <v>175</v>
      </c>
      <c r="M13" s="85">
        <v>1918</v>
      </c>
      <c r="N13" s="85">
        <v>168</v>
      </c>
      <c r="O13" s="85">
        <v>3533</v>
      </c>
      <c r="P13" s="85">
        <v>7</v>
      </c>
      <c r="Q13" s="85">
        <v>75</v>
      </c>
      <c r="R13" s="85" t="s">
        <v>364</v>
      </c>
      <c r="S13" s="85" t="s">
        <v>364</v>
      </c>
      <c r="T13" s="85" t="s">
        <v>364</v>
      </c>
      <c r="U13" s="85" t="s">
        <v>364</v>
      </c>
      <c r="V13" s="85" t="s">
        <v>364</v>
      </c>
      <c r="W13" s="85" t="s">
        <v>364</v>
      </c>
      <c r="X13" s="85" t="s">
        <v>364</v>
      </c>
      <c r="Y13" s="85" t="s">
        <v>364</v>
      </c>
      <c r="Z13" s="85">
        <v>42</v>
      </c>
      <c r="AA13" s="85">
        <v>84</v>
      </c>
      <c r="AB13" s="85" t="s">
        <v>364</v>
      </c>
      <c r="AC13" s="85" t="s">
        <v>364</v>
      </c>
      <c r="AD13" s="85" t="s">
        <v>364</v>
      </c>
      <c r="AE13" s="85" t="s">
        <v>364</v>
      </c>
      <c r="AF13" s="85" t="s">
        <v>364</v>
      </c>
      <c r="AG13" s="85" t="s">
        <v>364</v>
      </c>
      <c r="AH13" s="85" t="s">
        <v>364</v>
      </c>
      <c r="AI13" s="85" t="s">
        <v>364</v>
      </c>
      <c r="AJ13" s="85">
        <v>618</v>
      </c>
      <c r="AK13" s="85">
        <v>2876</v>
      </c>
      <c r="AL13" s="85">
        <v>27</v>
      </c>
      <c r="AM13" s="85">
        <v>385</v>
      </c>
      <c r="AN13" s="85">
        <v>1901</v>
      </c>
      <c r="AO13" s="85">
        <v>11512</v>
      </c>
      <c r="AP13" s="85">
        <v>125</v>
      </c>
      <c r="AQ13" s="85">
        <v>1355</v>
      </c>
    </row>
    <row r="14" spans="1:43">
      <c r="B14" s="378" t="s">
        <v>407</v>
      </c>
      <c r="C14" s="379">
        <v>3</v>
      </c>
      <c r="D14" s="79" t="s">
        <v>367</v>
      </c>
      <c r="E14" s="86">
        <v>1991</v>
      </c>
      <c r="F14" s="85">
        <v>1933</v>
      </c>
      <c r="G14" s="85">
        <v>12791</v>
      </c>
      <c r="H14" s="85">
        <v>8</v>
      </c>
      <c r="I14" s="85">
        <v>86</v>
      </c>
      <c r="J14" s="85">
        <v>17</v>
      </c>
      <c r="K14" s="85">
        <v>166</v>
      </c>
      <c r="L14" s="85">
        <v>166</v>
      </c>
      <c r="M14" s="85">
        <v>1647</v>
      </c>
      <c r="N14" s="85">
        <v>198</v>
      </c>
      <c r="O14" s="85">
        <v>3717</v>
      </c>
      <c r="P14" s="85">
        <v>6</v>
      </c>
      <c r="Q14" s="85">
        <v>47</v>
      </c>
      <c r="R14" s="85" t="s">
        <v>364</v>
      </c>
      <c r="S14" s="85" t="s">
        <v>364</v>
      </c>
      <c r="T14" s="85" t="s">
        <v>364</v>
      </c>
      <c r="U14" s="85" t="s">
        <v>364</v>
      </c>
      <c r="V14" s="85" t="s">
        <v>364</v>
      </c>
      <c r="W14" s="85" t="s">
        <v>364</v>
      </c>
      <c r="X14" s="85" t="s">
        <v>364</v>
      </c>
      <c r="Y14" s="85" t="s">
        <v>364</v>
      </c>
      <c r="Z14" s="85">
        <v>35</v>
      </c>
      <c r="AA14" s="85">
        <v>83</v>
      </c>
      <c r="AB14" s="85" t="s">
        <v>364</v>
      </c>
      <c r="AC14" s="85" t="s">
        <v>364</v>
      </c>
      <c r="AD14" s="85" t="s">
        <v>364</v>
      </c>
      <c r="AE14" s="85" t="s">
        <v>364</v>
      </c>
      <c r="AF14" s="85" t="s">
        <v>364</v>
      </c>
      <c r="AG14" s="85" t="s">
        <v>364</v>
      </c>
      <c r="AH14" s="85" t="s">
        <v>364</v>
      </c>
      <c r="AI14" s="85" t="s">
        <v>364</v>
      </c>
      <c r="AJ14" s="85">
        <v>592</v>
      </c>
      <c r="AK14" s="85">
        <v>3127</v>
      </c>
      <c r="AL14" s="85">
        <v>27</v>
      </c>
      <c r="AM14" s="85">
        <v>370</v>
      </c>
      <c r="AN14" s="85">
        <v>1809</v>
      </c>
      <c r="AO14" s="85">
        <v>11486</v>
      </c>
      <c r="AP14" s="85">
        <v>124</v>
      </c>
      <c r="AQ14" s="85">
        <v>1305</v>
      </c>
    </row>
    <row r="15" spans="1:43">
      <c r="B15" s="378"/>
      <c r="C15" s="379">
        <v>8</v>
      </c>
      <c r="D15" s="79" t="s">
        <v>367</v>
      </c>
      <c r="E15" s="86">
        <v>1996</v>
      </c>
      <c r="F15" s="85">
        <v>1905</v>
      </c>
      <c r="G15" s="85">
        <v>12876</v>
      </c>
      <c r="H15" s="85">
        <v>6</v>
      </c>
      <c r="I15" s="85">
        <v>54</v>
      </c>
      <c r="J15" s="85">
        <v>19</v>
      </c>
      <c r="K15" s="85">
        <v>171</v>
      </c>
      <c r="L15" s="85">
        <v>187</v>
      </c>
      <c r="M15" s="85">
        <v>1689</v>
      </c>
      <c r="N15" s="85">
        <v>174</v>
      </c>
      <c r="O15" s="85">
        <v>3347</v>
      </c>
      <c r="P15" s="85">
        <v>5</v>
      </c>
      <c r="Q15" s="85">
        <v>87</v>
      </c>
      <c r="R15" s="85" t="s">
        <v>364</v>
      </c>
      <c r="S15" s="85" t="s">
        <v>364</v>
      </c>
      <c r="T15" s="85" t="s">
        <v>364</v>
      </c>
      <c r="U15" s="85" t="s">
        <v>364</v>
      </c>
      <c r="V15" s="85" t="s">
        <v>364</v>
      </c>
      <c r="W15" s="85" t="s">
        <v>364</v>
      </c>
      <c r="X15" s="85" t="s">
        <v>364</v>
      </c>
      <c r="Y15" s="85" t="s">
        <v>364</v>
      </c>
      <c r="Z15" s="85">
        <v>31</v>
      </c>
      <c r="AA15" s="85">
        <v>78</v>
      </c>
      <c r="AB15" s="85" t="s">
        <v>364</v>
      </c>
      <c r="AC15" s="85" t="s">
        <v>364</v>
      </c>
      <c r="AD15" s="85" t="s">
        <v>364</v>
      </c>
      <c r="AE15" s="85" t="s">
        <v>364</v>
      </c>
      <c r="AF15" s="85" t="s">
        <v>364</v>
      </c>
      <c r="AG15" s="85" t="s">
        <v>364</v>
      </c>
      <c r="AH15" s="85" t="s">
        <v>364</v>
      </c>
      <c r="AI15" s="85" t="s">
        <v>364</v>
      </c>
      <c r="AJ15" s="85">
        <v>603</v>
      </c>
      <c r="AK15" s="85">
        <v>3356</v>
      </c>
      <c r="AL15" s="85">
        <v>38</v>
      </c>
      <c r="AM15" s="85">
        <v>397</v>
      </c>
      <c r="AN15" s="85">
        <v>1772</v>
      </c>
      <c r="AO15" s="85">
        <v>11467</v>
      </c>
      <c r="AP15" s="85">
        <v>133</v>
      </c>
      <c r="AQ15" s="85">
        <v>1409</v>
      </c>
    </row>
    <row r="16" spans="1:43">
      <c r="A16" s="61" t="s">
        <v>406</v>
      </c>
      <c r="B16" s="378"/>
      <c r="C16" s="379">
        <v>11</v>
      </c>
      <c r="D16" s="79" t="s">
        <v>367</v>
      </c>
      <c r="E16" s="86">
        <v>1999</v>
      </c>
      <c r="F16" s="96">
        <v>1666</v>
      </c>
      <c r="G16" s="96">
        <v>10625</v>
      </c>
      <c r="H16" s="96">
        <v>9</v>
      </c>
      <c r="I16" s="96">
        <v>77</v>
      </c>
      <c r="J16" s="96">
        <v>18</v>
      </c>
      <c r="K16" s="96">
        <v>153</v>
      </c>
      <c r="L16" s="96">
        <v>174</v>
      </c>
      <c r="M16" s="96">
        <v>1571</v>
      </c>
      <c r="N16" s="96">
        <v>163</v>
      </c>
      <c r="O16" s="96">
        <v>2899</v>
      </c>
      <c r="P16" s="96" t="s">
        <v>412</v>
      </c>
      <c r="Q16" s="96" t="s">
        <v>412</v>
      </c>
      <c r="R16" s="96" t="s">
        <v>364</v>
      </c>
      <c r="S16" s="96" t="s">
        <v>364</v>
      </c>
      <c r="T16" s="96" t="s">
        <v>364</v>
      </c>
      <c r="U16" s="96" t="s">
        <v>364</v>
      </c>
      <c r="V16" s="96" t="s">
        <v>364</v>
      </c>
      <c r="W16" s="96" t="s">
        <v>364</v>
      </c>
      <c r="X16" s="96" t="s">
        <v>364</v>
      </c>
      <c r="Y16" s="96" t="s">
        <v>364</v>
      </c>
      <c r="Z16" s="96">
        <v>31</v>
      </c>
      <c r="AA16" s="96">
        <v>70</v>
      </c>
      <c r="AB16" s="96" t="s">
        <v>364</v>
      </c>
      <c r="AC16" s="96" t="s">
        <v>364</v>
      </c>
      <c r="AD16" s="96" t="s">
        <v>364</v>
      </c>
      <c r="AE16" s="96" t="s">
        <v>364</v>
      </c>
      <c r="AF16" s="96" t="s">
        <v>364</v>
      </c>
      <c r="AG16" s="96" t="s">
        <v>364</v>
      </c>
      <c r="AH16" s="96" t="s">
        <v>364</v>
      </c>
      <c r="AI16" s="96" t="s">
        <v>364</v>
      </c>
      <c r="AJ16" s="96">
        <v>505</v>
      </c>
      <c r="AK16" s="96">
        <v>2585</v>
      </c>
      <c r="AL16" s="96" t="s">
        <v>364</v>
      </c>
      <c r="AM16" s="96" t="s">
        <v>364</v>
      </c>
      <c r="AN16" s="96">
        <v>1666</v>
      </c>
      <c r="AO16" s="96">
        <v>10625</v>
      </c>
      <c r="AP16" s="96" t="s">
        <v>364</v>
      </c>
      <c r="AQ16" s="96" t="s">
        <v>364</v>
      </c>
    </row>
    <row r="17" spans="1:43">
      <c r="A17" s="61"/>
      <c r="B17" s="378"/>
      <c r="C17" s="379">
        <v>13</v>
      </c>
      <c r="D17" s="79" t="s">
        <v>404</v>
      </c>
      <c r="E17" s="86">
        <v>2001</v>
      </c>
      <c r="F17" s="96">
        <v>1736</v>
      </c>
      <c r="G17" s="96">
        <v>12058</v>
      </c>
      <c r="H17" s="96">
        <v>7</v>
      </c>
      <c r="I17" s="96">
        <v>69</v>
      </c>
      <c r="J17" s="96">
        <v>13</v>
      </c>
      <c r="K17" s="96">
        <v>107</v>
      </c>
      <c r="L17" s="96">
        <v>174</v>
      </c>
      <c r="M17" s="96">
        <v>1506</v>
      </c>
      <c r="N17" s="96">
        <v>158</v>
      </c>
      <c r="O17" s="96">
        <v>2799</v>
      </c>
      <c r="P17" s="96">
        <v>3</v>
      </c>
      <c r="Q17" s="96">
        <v>52</v>
      </c>
      <c r="R17" s="96" t="s">
        <v>364</v>
      </c>
      <c r="S17" s="96" t="s">
        <v>364</v>
      </c>
      <c r="T17" s="96" t="s">
        <v>364</v>
      </c>
      <c r="U17" s="96" t="s">
        <v>364</v>
      </c>
      <c r="V17" s="96" t="s">
        <v>364</v>
      </c>
      <c r="W17" s="96" t="s">
        <v>364</v>
      </c>
      <c r="X17" s="96" t="s">
        <v>364</v>
      </c>
      <c r="Y17" s="96" t="s">
        <v>364</v>
      </c>
      <c r="Z17" s="96">
        <v>34</v>
      </c>
      <c r="AA17" s="96">
        <v>75</v>
      </c>
      <c r="AB17" s="96" t="s">
        <v>364</v>
      </c>
      <c r="AC17" s="96" t="s">
        <v>364</v>
      </c>
      <c r="AD17" s="96" t="s">
        <v>364</v>
      </c>
      <c r="AE17" s="96" t="s">
        <v>364</v>
      </c>
      <c r="AF17" s="96" t="s">
        <v>364</v>
      </c>
      <c r="AG17" s="96" t="s">
        <v>364</v>
      </c>
      <c r="AH17" s="96" t="s">
        <v>364</v>
      </c>
      <c r="AI17" s="96" t="s">
        <v>364</v>
      </c>
      <c r="AJ17" s="96">
        <v>575</v>
      </c>
      <c r="AK17" s="96">
        <v>3499</v>
      </c>
      <c r="AL17" s="96">
        <v>25</v>
      </c>
      <c r="AM17" s="96">
        <v>428</v>
      </c>
      <c r="AN17" s="96">
        <v>1618</v>
      </c>
      <c r="AO17" s="96">
        <v>10764</v>
      </c>
      <c r="AP17" s="96">
        <v>118</v>
      </c>
      <c r="AQ17" s="96">
        <v>1294</v>
      </c>
    </row>
    <row r="18" spans="1:43">
      <c r="A18" s="61" t="s">
        <v>406</v>
      </c>
      <c r="B18" s="378"/>
      <c r="C18" s="379">
        <v>16</v>
      </c>
      <c r="D18" s="79" t="s">
        <v>405</v>
      </c>
      <c r="E18" s="86">
        <v>2004</v>
      </c>
      <c r="F18" s="96">
        <v>1483</v>
      </c>
      <c r="G18" s="96">
        <v>10161</v>
      </c>
      <c r="H18" s="96">
        <v>8</v>
      </c>
      <c r="I18" s="96">
        <v>57</v>
      </c>
      <c r="J18" s="96">
        <v>12</v>
      </c>
      <c r="K18" s="96">
        <v>89</v>
      </c>
      <c r="L18" s="96">
        <v>159</v>
      </c>
      <c r="M18" s="96">
        <v>1405</v>
      </c>
      <c r="N18" s="96">
        <v>147</v>
      </c>
      <c r="O18" s="96">
        <v>2476</v>
      </c>
      <c r="P18" s="96" t="s">
        <v>412</v>
      </c>
      <c r="Q18" s="96" t="s">
        <v>412</v>
      </c>
      <c r="R18" s="96">
        <v>8</v>
      </c>
      <c r="S18" s="96">
        <v>17</v>
      </c>
      <c r="T18" s="96">
        <v>38</v>
      </c>
      <c r="U18" s="96">
        <v>619</v>
      </c>
      <c r="V18" s="96">
        <v>457</v>
      </c>
      <c r="W18" s="96">
        <v>2025</v>
      </c>
      <c r="X18" s="96">
        <v>25</v>
      </c>
      <c r="Y18" s="96">
        <v>196</v>
      </c>
      <c r="Z18" s="96">
        <v>48</v>
      </c>
      <c r="AA18" s="96">
        <v>83</v>
      </c>
      <c r="AB18" s="96">
        <v>146</v>
      </c>
      <c r="AC18" s="96">
        <v>595</v>
      </c>
      <c r="AD18" s="96">
        <v>75</v>
      </c>
      <c r="AE18" s="96">
        <v>1334</v>
      </c>
      <c r="AF18" s="96">
        <v>41</v>
      </c>
      <c r="AG18" s="96">
        <v>195</v>
      </c>
      <c r="AH18" s="96">
        <v>25</v>
      </c>
      <c r="AI18" s="96">
        <v>127</v>
      </c>
      <c r="AJ18" s="96">
        <v>294</v>
      </c>
      <c r="AK18" s="96">
        <v>943</v>
      </c>
      <c r="AL18" s="96" t="s">
        <v>364</v>
      </c>
      <c r="AM18" s="96" t="s">
        <v>364</v>
      </c>
      <c r="AN18" s="96">
        <v>1483</v>
      </c>
      <c r="AO18" s="96">
        <v>10161</v>
      </c>
      <c r="AP18" s="96" t="s">
        <v>364</v>
      </c>
      <c r="AQ18" s="96" t="s">
        <v>364</v>
      </c>
    </row>
    <row r="19" spans="1:43">
      <c r="A19" s="61"/>
      <c r="B19" s="378"/>
      <c r="C19" s="379">
        <v>18</v>
      </c>
      <c r="D19" s="79" t="s">
        <v>404</v>
      </c>
      <c r="E19" s="86">
        <v>2006</v>
      </c>
      <c r="F19" s="85">
        <v>1513</v>
      </c>
      <c r="G19" s="85">
        <v>10814</v>
      </c>
      <c r="H19" s="85">
        <v>8</v>
      </c>
      <c r="I19" s="85">
        <v>82</v>
      </c>
      <c r="J19" s="85">
        <v>10</v>
      </c>
      <c r="K19" s="85">
        <v>76</v>
      </c>
      <c r="L19" s="85">
        <v>145</v>
      </c>
      <c r="M19" s="85">
        <v>1182</v>
      </c>
      <c r="N19" s="85">
        <v>126</v>
      </c>
      <c r="O19" s="85">
        <v>2328</v>
      </c>
      <c r="P19" s="85">
        <v>4</v>
      </c>
      <c r="Q19" s="85">
        <v>67</v>
      </c>
      <c r="R19" s="85">
        <v>5</v>
      </c>
      <c r="S19" s="85">
        <v>12</v>
      </c>
      <c r="T19" s="85">
        <v>34</v>
      </c>
      <c r="U19" s="85">
        <v>475</v>
      </c>
      <c r="V19" s="85">
        <v>453</v>
      </c>
      <c r="W19" s="85">
        <v>1991</v>
      </c>
      <c r="X19" s="85">
        <v>24</v>
      </c>
      <c r="Y19" s="85">
        <v>196</v>
      </c>
      <c r="Z19" s="85">
        <v>48</v>
      </c>
      <c r="AA19" s="85">
        <v>87</v>
      </c>
      <c r="AB19" s="85">
        <v>135</v>
      </c>
      <c r="AC19" s="85">
        <v>563</v>
      </c>
      <c r="AD19" s="85">
        <v>87</v>
      </c>
      <c r="AE19" s="85">
        <v>1504</v>
      </c>
      <c r="AF19" s="85">
        <v>84</v>
      </c>
      <c r="AG19" s="85">
        <v>648</v>
      </c>
      <c r="AH19" s="85">
        <v>28</v>
      </c>
      <c r="AI19" s="85">
        <v>283</v>
      </c>
      <c r="AJ19" s="85">
        <v>299</v>
      </c>
      <c r="AK19" s="85">
        <v>923</v>
      </c>
      <c r="AL19" s="85">
        <v>23</v>
      </c>
      <c r="AM19" s="85">
        <v>397</v>
      </c>
      <c r="AN19" s="85">
        <v>1414</v>
      </c>
      <c r="AO19" s="85">
        <v>9706</v>
      </c>
      <c r="AP19" s="85">
        <v>99</v>
      </c>
      <c r="AQ19" s="85">
        <v>1108</v>
      </c>
    </row>
    <row r="20" spans="1:43">
      <c r="A20" s="61"/>
      <c r="B20" s="378"/>
      <c r="C20" s="379">
        <v>21</v>
      </c>
      <c r="D20" s="79" t="s">
        <v>365</v>
      </c>
      <c r="E20" s="86">
        <v>2009</v>
      </c>
      <c r="F20" s="85">
        <v>1440</v>
      </c>
      <c r="G20" s="85">
        <v>10852</v>
      </c>
      <c r="H20" s="583" t="s">
        <v>403</v>
      </c>
      <c r="I20" s="584"/>
      <c r="J20" s="584"/>
      <c r="K20" s="584"/>
      <c r="L20" s="584"/>
      <c r="M20" s="584"/>
      <c r="N20" s="584"/>
      <c r="O20" s="584"/>
      <c r="P20" s="584"/>
      <c r="Q20" s="584"/>
      <c r="R20" s="584"/>
      <c r="S20" s="584"/>
      <c r="T20" s="584"/>
      <c r="U20" s="584"/>
      <c r="V20" s="584"/>
      <c r="W20" s="584"/>
      <c r="X20" s="584"/>
      <c r="Y20" s="584"/>
      <c r="Z20" s="584"/>
      <c r="AA20" s="584"/>
      <c r="AB20" s="584"/>
      <c r="AC20" s="584"/>
      <c r="AD20" s="584"/>
      <c r="AE20" s="584"/>
      <c r="AF20" s="584"/>
      <c r="AG20" s="584"/>
      <c r="AH20" s="584"/>
      <c r="AI20" s="584"/>
      <c r="AJ20" s="584"/>
      <c r="AK20" s="584"/>
      <c r="AL20" s="584"/>
      <c r="AM20" s="584"/>
      <c r="AN20" s="78">
        <v>1353</v>
      </c>
      <c r="AO20" s="101">
        <v>9824</v>
      </c>
      <c r="AP20" s="101">
        <v>87</v>
      </c>
      <c r="AQ20" s="85">
        <v>1028</v>
      </c>
    </row>
    <row r="21" spans="1:43">
      <c r="A21" s="61"/>
      <c r="B21" s="378"/>
      <c r="C21" s="379">
        <v>24</v>
      </c>
      <c r="D21" s="79" t="s">
        <v>366</v>
      </c>
      <c r="E21" s="86">
        <v>2012</v>
      </c>
      <c r="F21" s="85" t="s">
        <v>364</v>
      </c>
      <c r="G21" s="85" t="s">
        <v>364</v>
      </c>
      <c r="H21" s="583"/>
      <c r="I21" s="584"/>
      <c r="J21" s="584"/>
      <c r="K21" s="584"/>
      <c r="L21" s="584"/>
      <c r="M21" s="584"/>
      <c r="N21" s="584"/>
      <c r="O21" s="584"/>
      <c r="P21" s="584"/>
      <c r="Q21" s="584"/>
      <c r="R21" s="584"/>
      <c r="S21" s="584"/>
      <c r="T21" s="584"/>
      <c r="U21" s="584"/>
      <c r="V21" s="584"/>
      <c r="W21" s="584"/>
      <c r="X21" s="584"/>
      <c r="Y21" s="584"/>
      <c r="Z21" s="584"/>
      <c r="AA21" s="584"/>
      <c r="AB21" s="584"/>
      <c r="AC21" s="584"/>
      <c r="AD21" s="584"/>
      <c r="AE21" s="584"/>
      <c r="AF21" s="584"/>
      <c r="AG21" s="584"/>
      <c r="AH21" s="584"/>
      <c r="AI21" s="584"/>
      <c r="AJ21" s="584"/>
      <c r="AK21" s="584"/>
      <c r="AL21" s="584"/>
      <c r="AM21" s="584"/>
      <c r="AN21" s="78">
        <v>1310</v>
      </c>
      <c r="AO21" s="101">
        <v>9097</v>
      </c>
      <c r="AP21" s="101" t="s">
        <v>364</v>
      </c>
      <c r="AQ21" s="85" t="s">
        <v>364</v>
      </c>
    </row>
    <row r="22" spans="1:43">
      <c r="A22" s="61"/>
      <c r="B22" s="378"/>
      <c r="C22" s="379">
        <v>26</v>
      </c>
      <c r="D22" s="79" t="s">
        <v>365</v>
      </c>
      <c r="E22" s="86">
        <v>2014</v>
      </c>
      <c r="F22" s="85">
        <v>1363</v>
      </c>
      <c r="G22" s="85">
        <v>10266</v>
      </c>
      <c r="H22" s="583"/>
      <c r="I22" s="584"/>
      <c r="J22" s="584"/>
      <c r="K22" s="584"/>
      <c r="L22" s="584"/>
      <c r="M22" s="584"/>
      <c r="N22" s="584"/>
      <c r="O22" s="584"/>
      <c r="P22" s="584"/>
      <c r="Q22" s="584"/>
      <c r="R22" s="584"/>
      <c r="S22" s="584"/>
      <c r="T22" s="584"/>
      <c r="U22" s="584"/>
      <c r="V22" s="584"/>
      <c r="W22" s="584"/>
      <c r="X22" s="584"/>
      <c r="Y22" s="584"/>
      <c r="Z22" s="584"/>
      <c r="AA22" s="584"/>
      <c r="AB22" s="584"/>
      <c r="AC22" s="584"/>
      <c r="AD22" s="584"/>
      <c r="AE22" s="584"/>
      <c r="AF22" s="584"/>
      <c r="AG22" s="584"/>
      <c r="AH22" s="584"/>
      <c r="AI22" s="584"/>
      <c r="AJ22" s="584"/>
      <c r="AK22" s="584"/>
      <c r="AL22" s="584"/>
      <c r="AM22" s="584"/>
      <c r="AN22" s="78">
        <v>1286</v>
      </c>
      <c r="AO22" s="101">
        <v>9312</v>
      </c>
      <c r="AP22" s="101">
        <v>77</v>
      </c>
      <c r="AQ22" s="85">
        <v>954</v>
      </c>
    </row>
    <row r="23" spans="1:43">
      <c r="A23" s="61"/>
      <c r="B23" s="378"/>
      <c r="C23" s="379">
        <v>28</v>
      </c>
      <c r="D23" s="79" t="s">
        <v>362</v>
      </c>
      <c r="E23" s="86">
        <v>2016</v>
      </c>
      <c r="F23" s="85" t="s">
        <v>361</v>
      </c>
      <c r="G23" s="85" t="s">
        <v>361</v>
      </c>
      <c r="H23" s="585"/>
      <c r="I23" s="586"/>
      <c r="J23" s="586"/>
      <c r="K23" s="586"/>
      <c r="L23" s="586"/>
      <c r="M23" s="586"/>
      <c r="N23" s="586"/>
      <c r="O23" s="586"/>
      <c r="P23" s="586"/>
      <c r="Q23" s="586"/>
      <c r="R23" s="586"/>
      <c r="S23" s="586"/>
      <c r="T23" s="586"/>
      <c r="U23" s="586"/>
      <c r="V23" s="586"/>
      <c r="W23" s="586"/>
      <c r="X23" s="586"/>
      <c r="Y23" s="586"/>
      <c r="Z23" s="586"/>
      <c r="AA23" s="586"/>
      <c r="AB23" s="586"/>
      <c r="AC23" s="586"/>
      <c r="AD23" s="586"/>
      <c r="AE23" s="586"/>
      <c r="AF23" s="586"/>
      <c r="AG23" s="586"/>
      <c r="AH23" s="586"/>
      <c r="AI23" s="586"/>
      <c r="AJ23" s="586"/>
      <c r="AK23" s="586"/>
      <c r="AL23" s="586"/>
      <c r="AM23" s="586"/>
      <c r="AN23" s="95">
        <v>1286</v>
      </c>
      <c r="AO23" s="94">
        <v>9271</v>
      </c>
      <c r="AP23" s="93" t="s">
        <v>361</v>
      </c>
      <c r="AQ23" s="92" t="s">
        <v>361</v>
      </c>
    </row>
    <row r="24" spans="1:43">
      <c r="A24" s="61"/>
      <c r="B24" s="378"/>
      <c r="D24" s="79"/>
      <c r="E24" s="86"/>
      <c r="F24" s="85"/>
      <c r="G24" s="85"/>
      <c r="H24" s="354"/>
      <c r="I24" s="355"/>
      <c r="J24" s="355"/>
      <c r="K24" s="355"/>
      <c r="L24" s="355"/>
      <c r="M24" s="355"/>
      <c r="N24" s="355"/>
      <c r="O24" s="355"/>
      <c r="P24" s="355"/>
      <c r="Q24" s="355"/>
      <c r="R24" s="355"/>
      <c r="S24" s="355"/>
      <c r="T24" s="355"/>
      <c r="U24" s="355"/>
      <c r="V24" s="355"/>
      <c r="W24" s="355"/>
      <c r="X24" s="355"/>
      <c r="Y24" s="355"/>
      <c r="Z24" s="355"/>
      <c r="AA24" s="355"/>
      <c r="AB24" s="355"/>
      <c r="AC24" s="355"/>
      <c r="AD24" s="355"/>
      <c r="AE24" s="355"/>
      <c r="AF24" s="355"/>
      <c r="AG24" s="355"/>
      <c r="AH24" s="355"/>
      <c r="AI24" s="355"/>
      <c r="AJ24" s="355"/>
      <c r="AK24" s="355"/>
      <c r="AL24" s="355"/>
      <c r="AM24" s="355"/>
      <c r="AN24" s="99"/>
      <c r="AO24" s="98"/>
      <c r="AP24" s="97"/>
      <c r="AQ24" s="96"/>
    </row>
    <row r="25" spans="1:43">
      <c r="A25" s="61"/>
      <c r="B25" s="589" t="s">
        <v>351</v>
      </c>
      <c r="C25" s="590"/>
      <c r="D25" s="352"/>
      <c r="E25" s="374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</row>
    <row r="26" spans="1:43">
      <c r="A26" s="61"/>
      <c r="B26" s="378" t="s">
        <v>411</v>
      </c>
      <c r="C26" s="379">
        <v>44</v>
      </c>
      <c r="D26" s="79" t="s">
        <v>367</v>
      </c>
      <c r="E26" s="86">
        <v>1969</v>
      </c>
      <c r="F26" s="85">
        <v>42755</v>
      </c>
      <c r="G26" s="85">
        <v>255068</v>
      </c>
      <c r="H26" s="85">
        <v>601</v>
      </c>
      <c r="I26" s="85">
        <v>7138</v>
      </c>
      <c r="J26" s="85">
        <v>166</v>
      </c>
      <c r="K26" s="85">
        <v>2591</v>
      </c>
      <c r="L26" s="85">
        <v>5055</v>
      </c>
      <c r="M26" s="85">
        <v>34054</v>
      </c>
      <c r="N26" s="85">
        <v>3797</v>
      </c>
      <c r="O26" s="85">
        <v>57376</v>
      </c>
      <c r="P26" s="85">
        <v>258</v>
      </c>
      <c r="Q26" s="85">
        <v>2173</v>
      </c>
      <c r="R26" s="85" t="s">
        <v>364</v>
      </c>
      <c r="S26" s="85" t="s">
        <v>364</v>
      </c>
      <c r="T26" s="85" t="s">
        <v>364</v>
      </c>
      <c r="U26" s="85" t="s">
        <v>364</v>
      </c>
      <c r="V26" s="85" t="s">
        <v>364</v>
      </c>
      <c r="W26" s="85" t="s">
        <v>364</v>
      </c>
      <c r="X26" s="85" t="s">
        <v>364</v>
      </c>
      <c r="Y26" s="85" t="s">
        <v>364</v>
      </c>
      <c r="Z26" s="85">
        <v>474</v>
      </c>
      <c r="AA26" s="85">
        <v>771</v>
      </c>
      <c r="AB26" s="85" t="s">
        <v>364</v>
      </c>
      <c r="AC26" s="85" t="s">
        <v>364</v>
      </c>
      <c r="AD26" s="85" t="s">
        <v>364</v>
      </c>
      <c r="AE26" s="85" t="s">
        <v>364</v>
      </c>
      <c r="AF26" s="85" t="s">
        <v>364</v>
      </c>
      <c r="AG26" s="85" t="s">
        <v>364</v>
      </c>
      <c r="AH26" s="85" t="s">
        <v>364</v>
      </c>
      <c r="AI26" s="85" t="s">
        <v>364</v>
      </c>
      <c r="AJ26" s="85">
        <v>11848</v>
      </c>
      <c r="AK26" s="85">
        <v>56074</v>
      </c>
      <c r="AL26" s="85" t="s">
        <v>364</v>
      </c>
      <c r="AM26" s="85" t="s">
        <v>364</v>
      </c>
      <c r="AN26" s="85">
        <v>40504</v>
      </c>
      <c r="AO26" s="85">
        <v>225086</v>
      </c>
      <c r="AP26" s="85">
        <v>2251</v>
      </c>
      <c r="AQ26" s="85">
        <v>29982</v>
      </c>
    </row>
    <row r="27" spans="1:43">
      <c r="A27" s="61"/>
      <c r="B27" s="378"/>
      <c r="C27" s="379">
        <v>47</v>
      </c>
      <c r="D27" s="79" t="s">
        <v>410</v>
      </c>
      <c r="E27" s="86">
        <v>1972</v>
      </c>
      <c r="F27" s="85">
        <v>44834</v>
      </c>
      <c r="G27" s="85">
        <v>294668</v>
      </c>
      <c r="H27" s="85">
        <v>515</v>
      </c>
      <c r="I27" s="85">
        <v>6007</v>
      </c>
      <c r="J27" s="85">
        <v>137</v>
      </c>
      <c r="K27" s="85">
        <v>2008</v>
      </c>
      <c r="L27" s="85">
        <v>5343</v>
      </c>
      <c r="M27" s="85">
        <v>41240</v>
      </c>
      <c r="N27" s="85">
        <v>3954</v>
      </c>
      <c r="O27" s="85">
        <v>68195</v>
      </c>
      <c r="P27" s="85">
        <v>232</v>
      </c>
      <c r="Q27" s="85">
        <v>2143</v>
      </c>
      <c r="R27" s="85" t="s">
        <v>364</v>
      </c>
      <c r="S27" s="85" t="s">
        <v>364</v>
      </c>
      <c r="T27" s="85" t="s">
        <v>364</v>
      </c>
      <c r="U27" s="85" t="s">
        <v>364</v>
      </c>
      <c r="V27" s="85" t="s">
        <v>364</v>
      </c>
      <c r="W27" s="85" t="s">
        <v>364</v>
      </c>
      <c r="X27" s="85" t="s">
        <v>364</v>
      </c>
      <c r="Y27" s="85" t="s">
        <v>364</v>
      </c>
      <c r="Z27" s="85">
        <v>648</v>
      </c>
      <c r="AA27" s="85">
        <v>1074</v>
      </c>
      <c r="AB27" s="85" t="s">
        <v>364</v>
      </c>
      <c r="AC27" s="85" t="s">
        <v>364</v>
      </c>
      <c r="AD27" s="85" t="s">
        <v>364</v>
      </c>
      <c r="AE27" s="85" t="s">
        <v>364</v>
      </c>
      <c r="AF27" s="85" t="s">
        <v>364</v>
      </c>
      <c r="AG27" s="85" t="s">
        <v>364</v>
      </c>
      <c r="AH27" s="85" t="s">
        <v>364</v>
      </c>
      <c r="AI27" s="85" t="s">
        <v>364</v>
      </c>
      <c r="AJ27" s="85">
        <v>12122</v>
      </c>
      <c r="AK27" s="85">
        <v>60213</v>
      </c>
      <c r="AL27" s="85">
        <v>770</v>
      </c>
      <c r="AM27" s="85">
        <v>13136</v>
      </c>
      <c r="AN27" s="85">
        <v>41897</v>
      </c>
      <c r="AO27" s="85">
        <v>251120</v>
      </c>
      <c r="AP27" s="85">
        <v>2937</v>
      </c>
      <c r="AQ27" s="85">
        <v>43548</v>
      </c>
    </row>
    <row r="28" spans="1:43">
      <c r="A28" s="61"/>
      <c r="B28" s="378"/>
      <c r="C28" s="379">
        <v>50</v>
      </c>
      <c r="D28" s="79" t="s">
        <v>409</v>
      </c>
      <c r="E28" s="86">
        <v>1975</v>
      </c>
      <c r="F28" s="85">
        <v>45519</v>
      </c>
      <c r="G28" s="85">
        <v>300644</v>
      </c>
      <c r="H28" s="85">
        <v>420</v>
      </c>
      <c r="I28" s="85">
        <v>5355</v>
      </c>
      <c r="J28" s="85">
        <v>136</v>
      </c>
      <c r="K28" s="85">
        <v>1850</v>
      </c>
      <c r="L28" s="85">
        <v>5541</v>
      </c>
      <c r="M28" s="85">
        <v>41806</v>
      </c>
      <c r="N28" s="85">
        <v>3969</v>
      </c>
      <c r="O28" s="85">
        <v>67962</v>
      </c>
      <c r="P28" s="85">
        <v>200</v>
      </c>
      <c r="Q28" s="85">
        <v>2193</v>
      </c>
      <c r="R28" s="85" t="s">
        <v>364</v>
      </c>
      <c r="S28" s="85" t="s">
        <v>364</v>
      </c>
      <c r="T28" s="85" t="s">
        <v>364</v>
      </c>
      <c r="U28" s="85" t="s">
        <v>364</v>
      </c>
      <c r="V28" s="85" t="s">
        <v>364</v>
      </c>
      <c r="W28" s="85" t="s">
        <v>364</v>
      </c>
      <c r="X28" s="85" t="s">
        <v>364</v>
      </c>
      <c r="Y28" s="85" t="s">
        <v>364</v>
      </c>
      <c r="Z28" s="85">
        <v>651</v>
      </c>
      <c r="AA28" s="85">
        <v>1060</v>
      </c>
      <c r="AB28" s="85" t="s">
        <v>364</v>
      </c>
      <c r="AC28" s="85" t="s">
        <v>364</v>
      </c>
      <c r="AD28" s="85" t="s">
        <v>364</v>
      </c>
      <c r="AE28" s="85" t="s">
        <v>364</v>
      </c>
      <c r="AF28" s="85" t="s">
        <v>364</v>
      </c>
      <c r="AG28" s="85" t="s">
        <v>364</v>
      </c>
      <c r="AH28" s="85" t="s">
        <v>364</v>
      </c>
      <c r="AI28" s="85" t="s">
        <v>364</v>
      </c>
      <c r="AJ28" s="85">
        <v>12286</v>
      </c>
      <c r="AK28" s="85">
        <v>63646</v>
      </c>
      <c r="AL28" s="85">
        <v>784</v>
      </c>
      <c r="AM28" s="85">
        <v>13474</v>
      </c>
      <c r="AN28" s="85">
        <v>42693</v>
      </c>
      <c r="AO28" s="85">
        <v>255966</v>
      </c>
      <c r="AP28" s="85">
        <v>2826</v>
      </c>
      <c r="AQ28" s="85">
        <v>44678</v>
      </c>
    </row>
    <row r="29" spans="1:43">
      <c r="A29" s="61"/>
      <c r="B29" s="378"/>
      <c r="C29" s="379">
        <v>53</v>
      </c>
      <c r="D29" s="79" t="s">
        <v>408</v>
      </c>
      <c r="E29" s="86">
        <v>1978</v>
      </c>
      <c r="F29" s="85">
        <v>47358</v>
      </c>
      <c r="G29" s="85">
        <v>321308</v>
      </c>
      <c r="H29" s="85">
        <v>460</v>
      </c>
      <c r="I29" s="85">
        <v>5758</v>
      </c>
      <c r="J29" s="85">
        <v>122</v>
      </c>
      <c r="K29" s="85">
        <v>1492</v>
      </c>
      <c r="L29" s="85">
        <v>5657</v>
      </c>
      <c r="M29" s="85">
        <v>46431</v>
      </c>
      <c r="N29" s="85">
        <v>4080</v>
      </c>
      <c r="O29" s="85">
        <v>71396</v>
      </c>
      <c r="P29" s="85">
        <v>194</v>
      </c>
      <c r="Q29" s="85">
        <v>2298</v>
      </c>
      <c r="R29" s="85" t="s">
        <v>364</v>
      </c>
      <c r="S29" s="85" t="s">
        <v>364</v>
      </c>
      <c r="T29" s="85" t="s">
        <v>364</v>
      </c>
      <c r="U29" s="85" t="s">
        <v>364</v>
      </c>
      <c r="V29" s="85" t="s">
        <v>364</v>
      </c>
      <c r="W29" s="85" t="s">
        <v>364</v>
      </c>
      <c r="X29" s="85" t="s">
        <v>364</v>
      </c>
      <c r="Y29" s="85" t="s">
        <v>364</v>
      </c>
      <c r="Z29" s="85">
        <v>683</v>
      </c>
      <c r="AA29" s="85">
        <v>1368</v>
      </c>
      <c r="AB29" s="85" t="s">
        <v>364</v>
      </c>
      <c r="AC29" s="85" t="s">
        <v>364</v>
      </c>
      <c r="AD29" s="85" t="s">
        <v>364</v>
      </c>
      <c r="AE29" s="85" t="s">
        <v>364</v>
      </c>
      <c r="AF29" s="85" t="s">
        <v>364</v>
      </c>
      <c r="AG29" s="85" t="s">
        <v>364</v>
      </c>
      <c r="AH29" s="85" t="s">
        <v>364</v>
      </c>
      <c r="AI29" s="85" t="s">
        <v>364</v>
      </c>
      <c r="AJ29" s="85">
        <v>12574</v>
      </c>
      <c r="AK29" s="85">
        <v>68971</v>
      </c>
      <c r="AL29" s="85">
        <v>750</v>
      </c>
      <c r="AM29" s="85">
        <v>14337</v>
      </c>
      <c r="AN29" s="85">
        <v>44579</v>
      </c>
      <c r="AO29" s="85">
        <v>275320</v>
      </c>
      <c r="AP29" s="85">
        <v>2779</v>
      </c>
      <c r="AQ29" s="85">
        <v>45988</v>
      </c>
    </row>
    <row r="30" spans="1:43">
      <c r="A30" s="61"/>
      <c r="B30" s="378"/>
      <c r="C30" s="379">
        <v>56</v>
      </c>
      <c r="D30" s="79" t="s">
        <v>367</v>
      </c>
      <c r="E30" s="86">
        <v>1981</v>
      </c>
      <c r="F30" s="85">
        <v>48622</v>
      </c>
      <c r="G30" s="85">
        <v>334229</v>
      </c>
      <c r="H30" s="85">
        <v>451</v>
      </c>
      <c r="I30" s="85">
        <v>5720</v>
      </c>
      <c r="J30" s="85">
        <v>143</v>
      </c>
      <c r="K30" s="85">
        <v>1478</v>
      </c>
      <c r="L30" s="85">
        <v>5897</v>
      </c>
      <c r="M30" s="85">
        <v>48660</v>
      </c>
      <c r="N30" s="85">
        <v>4090</v>
      </c>
      <c r="O30" s="85">
        <v>68497</v>
      </c>
      <c r="P30" s="85">
        <v>183</v>
      </c>
      <c r="Q30" s="85">
        <v>2197</v>
      </c>
      <c r="R30" s="85" t="s">
        <v>364</v>
      </c>
      <c r="S30" s="85" t="s">
        <v>364</v>
      </c>
      <c r="T30" s="85" t="s">
        <v>364</v>
      </c>
      <c r="U30" s="85" t="s">
        <v>364</v>
      </c>
      <c r="V30" s="85" t="s">
        <v>364</v>
      </c>
      <c r="W30" s="85" t="s">
        <v>364</v>
      </c>
      <c r="X30" s="85" t="s">
        <v>364</v>
      </c>
      <c r="Y30" s="85" t="s">
        <v>364</v>
      </c>
      <c r="Z30" s="85">
        <v>800</v>
      </c>
      <c r="AA30" s="85">
        <v>1801</v>
      </c>
      <c r="AB30" s="85" t="s">
        <v>364</v>
      </c>
      <c r="AC30" s="85" t="s">
        <v>364</v>
      </c>
      <c r="AD30" s="85" t="s">
        <v>364</v>
      </c>
      <c r="AE30" s="85" t="s">
        <v>364</v>
      </c>
      <c r="AF30" s="85" t="s">
        <v>364</v>
      </c>
      <c r="AG30" s="85" t="s">
        <v>364</v>
      </c>
      <c r="AH30" s="85" t="s">
        <v>364</v>
      </c>
      <c r="AI30" s="85" t="s">
        <v>364</v>
      </c>
      <c r="AJ30" s="85">
        <v>12974</v>
      </c>
      <c r="AK30" s="85">
        <v>75660</v>
      </c>
      <c r="AL30" s="85">
        <v>746</v>
      </c>
      <c r="AM30" s="85">
        <v>14978</v>
      </c>
      <c r="AN30" s="85">
        <v>45874</v>
      </c>
      <c r="AO30" s="85">
        <v>286928</v>
      </c>
      <c r="AP30" s="85">
        <v>2748</v>
      </c>
      <c r="AQ30" s="85">
        <v>47301</v>
      </c>
    </row>
    <row r="31" spans="1:43">
      <c r="A31" s="61"/>
      <c r="B31" s="378"/>
      <c r="C31" s="379">
        <v>61</v>
      </c>
      <c r="D31" s="79" t="s">
        <v>367</v>
      </c>
      <c r="E31" s="86">
        <v>1986</v>
      </c>
      <c r="F31" s="85">
        <v>49202</v>
      </c>
      <c r="G31" s="85">
        <v>339939</v>
      </c>
      <c r="H31" s="85">
        <v>372</v>
      </c>
      <c r="I31" s="85">
        <v>5389</v>
      </c>
      <c r="J31" s="85">
        <v>129</v>
      </c>
      <c r="K31" s="85">
        <v>1121</v>
      </c>
      <c r="L31" s="85">
        <v>5696</v>
      </c>
      <c r="M31" s="85">
        <v>45592</v>
      </c>
      <c r="N31" s="85">
        <v>4304</v>
      </c>
      <c r="O31" s="85">
        <v>72539</v>
      </c>
      <c r="P31" s="85">
        <v>152</v>
      </c>
      <c r="Q31" s="85">
        <v>2472</v>
      </c>
      <c r="R31" s="85" t="s">
        <v>364</v>
      </c>
      <c r="S31" s="85" t="s">
        <v>364</v>
      </c>
      <c r="T31" s="85" t="s">
        <v>364</v>
      </c>
      <c r="U31" s="85" t="s">
        <v>364</v>
      </c>
      <c r="V31" s="85" t="s">
        <v>364</v>
      </c>
      <c r="W31" s="85" t="s">
        <v>364</v>
      </c>
      <c r="X31" s="85" t="s">
        <v>364</v>
      </c>
      <c r="Y31" s="85" t="s">
        <v>364</v>
      </c>
      <c r="Z31" s="85">
        <v>972</v>
      </c>
      <c r="AA31" s="85">
        <v>1772</v>
      </c>
      <c r="AB31" s="85" t="s">
        <v>364</v>
      </c>
      <c r="AC31" s="85" t="s">
        <v>364</v>
      </c>
      <c r="AD31" s="85" t="s">
        <v>364</v>
      </c>
      <c r="AE31" s="85" t="s">
        <v>364</v>
      </c>
      <c r="AF31" s="85" t="s">
        <v>364</v>
      </c>
      <c r="AG31" s="85" t="s">
        <v>364</v>
      </c>
      <c r="AH31" s="85" t="s">
        <v>364</v>
      </c>
      <c r="AI31" s="85" t="s">
        <v>364</v>
      </c>
      <c r="AJ31" s="85">
        <v>13711</v>
      </c>
      <c r="AK31" s="85">
        <v>82075</v>
      </c>
      <c r="AL31" s="85">
        <v>725</v>
      </c>
      <c r="AM31" s="85">
        <v>14371</v>
      </c>
      <c r="AN31" s="85">
        <v>46505</v>
      </c>
      <c r="AO31" s="85">
        <v>296392</v>
      </c>
      <c r="AP31" s="85">
        <v>2697</v>
      </c>
      <c r="AQ31" s="85">
        <v>43547</v>
      </c>
    </row>
    <row r="32" spans="1:43">
      <c r="A32" s="61"/>
      <c r="B32" s="378" t="s">
        <v>407</v>
      </c>
      <c r="C32" s="379">
        <v>3</v>
      </c>
      <c r="D32" s="79" t="s">
        <v>367</v>
      </c>
      <c r="E32" s="86">
        <v>1991</v>
      </c>
      <c r="F32" s="85">
        <v>48238</v>
      </c>
      <c r="G32" s="85">
        <v>350858</v>
      </c>
      <c r="H32" s="85">
        <v>311</v>
      </c>
      <c r="I32" s="85">
        <v>4014</v>
      </c>
      <c r="J32" s="85">
        <v>120</v>
      </c>
      <c r="K32" s="85">
        <v>1130</v>
      </c>
      <c r="L32" s="85">
        <v>5704</v>
      </c>
      <c r="M32" s="85">
        <v>43384</v>
      </c>
      <c r="N32" s="85">
        <v>4318</v>
      </c>
      <c r="O32" s="85">
        <v>77702</v>
      </c>
      <c r="P32" s="85">
        <v>132</v>
      </c>
      <c r="Q32" s="85">
        <v>2257</v>
      </c>
      <c r="R32" s="85" t="s">
        <v>364</v>
      </c>
      <c r="S32" s="85" t="s">
        <v>364</v>
      </c>
      <c r="T32" s="85" t="s">
        <v>364</v>
      </c>
      <c r="U32" s="85" t="s">
        <v>364</v>
      </c>
      <c r="V32" s="85" t="s">
        <v>364</v>
      </c>
      <c r="W32" s="85" t="s">
        <v>364</v>
      </c>
      <c r="X32" s="85" t="s">
        <v>364</v>
      </c>
      <c r="Y32" s="85" t="s">
        <v>364</v>
      </c>
      <c r="Z32" s="85">
        <v>1011</v>
      </c>
      <c r="AA32" s="85">
        <v>2174</v>
      </c>
      <c r="AB32" s="85" t="s">
        <v>364</v>
      </c>
      <c r="AC32" s="85" t="s">
        <v>364</v>
      </c>
      <c r="AD32" s="85" t="s">
        <v>364</v>
      </c>
      <c r="AE32" s="85" t="s">
        <v>364</v>
      </c>
      <c r="AF32" s="85" t="s">
        <v>364</v>
      </c>
      <c r="AG32" s="85" t="s">
        <v>364</v>
      </c>
      <c r="AH32" s="85" t="s">
        <v>364</v>
      </c>
      <c r="AI32" s="85" t="s">
        <v>364</v>
      </c>
      <c r="AJ32" s="85">
        <v>13961</v>
      </c>
      <c r="AK32" s="85">
        <v>89855</v>
      </c>
      <c r="AL32" s="85">
        <v>729</v>
      </c>
      <c r="AM32" s="85">
        <v>14882</v>
      </c>
      <c r="AN32" s="85">
        <v>45598</v>
      </c>
      <c r="AO32" s="85">
        <v>307856</v>
      </c>
      <c r="AP32" s="85">
        <v>2640</v>
      </c>
      <c r="AQ32" s="85">
        <v>43002</v>
      </c>
    </row>
    <row r="33" spans="1:43">
      <c r="A33" s="61"/>
      <c r="B33" s="378"/>
      <c r="C33" s="379">
        <v>8</v>
      </c>
      <c r="D33" s="79" t="s">
        <v>367</v>
      </c>
      <c r="E33" s="86">
        <v>1996</v>
      </c>
      <c r="F33" s="96">
        <v>47399</v>
      </c>
      <c r="G33" s="96">
        <v>361504</v>
      </c>
      <c r="H33" s="96">
        <v>285</v>
      </c>
      <c r="I33" s="96">
        <v>3824</v>
      </c>
      <c r="J33" s="96">
        <v>106</v>
      </c>
      <c r="K33" s="96">
        <v>1073</v>
      </c>
      <c r="L33" s="96">
        <v>5861</v>
      </c>
      <c r="M33" s="96">
        <v>46406</v>
      </c>
      <c r="N33" s="96">
        <v>3899</v>
      </c>
      <c r="O33" s="96">
        <v>68791</v>
      </c>
      <c r="P33" s="96">
        <v>123</v>
      </c>
      <c r="Q33" s="96">
        <v>2499</v>
      </c>
      <c r="R33" s="96" t="s">
        <v>364</v>
      </c>
      <c r="S33" s="96" t="s">
        <v>364</v>
      </c>
      <c r="T33" s="96" t="s">
        <v>364</v>
      </c>
      <c r="U33" s="96" t="s">
        <v>364</v>
      </c>
      <c r="V33" s="96" t="s">
        <v>364</v>
      </c>
      <c r="W33" s="96" t="s">
        <v>364</v>
      </c>
      <c r="X33" s="96" t="s">
        <v>364</v>
      </c>
      <c r="Y33" s="96" t="s">
        <v>364</v>
      </c>
      <c r="Z33" s="96">
        <v>1107</v>
      </c>
      <c r="AA33" s="96">
        <v>2564</v>
      </c>
      <c r="AB33" s="96" t="s">
        <v>364</v>
      </c>
      <c r="AC33" s="96" t="s">
        <v>364</v>
      </c>
      <c r="AD33" s="96" t="s">
        <v>364</v>
      </c>
      <c r="AE33" s="96" t="s">
        <v>364</v>
      </c>
      <c r="AF33" s="96" t="s">
        <v>364</v>
      </c>
      <c r="AG33" s="96" t="s">
        <v>364</v>
      </c>
      <c r="AH33" s="96" t="s">
        <v>364</v>
      </c>
      <c r="AI33" s="96" t="s">
        <v>364</v>
      </c>
      <c r="AJ33" s="96">
        <v>14344</v>
      </c>
      <c r="AK33" s="96">
        <v>100154</v>
      </c>
      <c r="AL33" s="96">
        <v>734</v>
      </c>
      <c r="AM33" s="96">
        <v>15787</v>
      </c>
      <c r="AN33" s="96">
        <v>44744</v>
      </c>
      <c r="AO33" s="96">
        <v>316617</v>
      </c>
      <c r="AP33" s="96">
        <v>2655</v>
      </c>
      <c r="AQ33" s="96">
        <v>44887</v>
      </c>
    </row>
    <row r="34" spans="1:43">
      <c r="A34" s="61" t="s">
        <v>406</v>
      </c>
      <c r="B34" s="378"/>
      <c r="C34" s="379">
        <v>11</v>
      </c>
      <c r="D34" s="79" t="s">
        <v>367</v>
      </c>
      <c r="E34" s="86">
        <v>1999</v>
      </c>
      <c r="F34" s="85">
        <v>43131</v>
      </c>
      <c r="G34" s="85">
        <v>302792</v>
      </c>
      <c r="H34" s="85">
        <v>265</v>
      </c>
      <c r="I34" s="85">
        <v>3340</v>
      </c>
      <c r="J34" s="85">
        <v>95</v>
      </c>
      <c r="K34" s="85">
        <v>922</v>
      </c>
      <c r="L34" s="85">
        <v>5677</v>
      </c>
      <c r="M34" s="85">
        <v>45278</v>
      </c>
      <c r="N34" s="85">
        <v>3458</v>
      </c>
      <c r="O34" s="85">
        <v>62027</v>
      </c>
      <c r="P34" s="85">
        <v>31</v>
      </c>
      <c r="Q34" s="85">
        <v>1874</v>
      </c>
      <c r="R34" s="85" t="s">
        <v>364</v>
      </c>
      <c r="S34" s="85" t="s">
        <v>364</v>
      </c>
      <c r="T34" s="85" t="s">
        <v>364</v>
      </c>
      <c r="U34" s="85" t="s">
        <v>364</v>
      </c>
      <c r="V34" s="85" t="s">
        <v>364</v>
      </c>
      <c r="W34" s="85" t="s">
        <v>364</v>
      </c>
      <c r="X34" s="85" t="s">
        <v>364</v>
      </c>
      <c r="Y34" s="85" t="s">
        <v>364</v>
      </c>
      <c r="Z34" s="85">
        <v>1112</v>
      </c>
      <c r="AA34" s="85">
        <v>2287</v>
      </c>
      <c r="AB34" s="85" t="s">
        <v>364</v>
      </c>
      <c r="AC34" s="85" t="s">
        <v>364</v>
      </c>
      <c r="AD34" s="85" t="s">
        <v>364</v>
      </c>
      <c r="AE34" s="85" t="s">
        <v>364</v>
      </c>
      <c r="AF34" s="85" t="s">
        <v>364</v>
      </c>
      <c r="AG34" s="85" t="s">
        <v>364</v>
      </c>
      <c r="AH34" s="85" t="s">
        <v>364</v>
      </c>
      <c r="AI34" s="85" t="s">
        <v>364</v>
      </c>
      <c r="AJ34" s="85">
        <v>12742</v>
      </c>
      <c r="AK34" s="85">
        <v>76309</v>
      </c>
      <c r="AL34" s="85" t="s">
        <v>364</v>
      </c>
      <c r="AM34" s="85" t="s">
        <v>364</v>
      </c>
      <c r="AN34" s="85">
        <v>43131</v>
      </c>
      <c r="AO34" s="85">
        <v>302792</v>
      </c>
      <c r="AP34" s="85" t="s">
        <v>364</v>
      </c>
      <c r="AQ34" s="85" t="s">
        <v>364</v>
      </c>
    </row>
    <row r="35" spans="1:43">
      <c r="A35" s="61"/>
      <c r="B35" s="378"/>
      <c r="C35" s="379">
        <v>13</v>
      </c>
      <c r="D35" s="79" t="s">
        <v>404</v>
      </c>
      <c r="E35" s="86">
        <v>2001</v>
      </c>
      <c r="F35" s="85">
        <v>45344</v>
      </c>
      <c r="G35" s="85">
        <v>352019</v>
      </c>
      <c r="H35" s="85">
        <v>294</v>
      </c>
      <c r="I35" s="85">
        <v>3981</v>
      </c>
      <c r="J35" s="85">
        <v>82</v>
      </c>
      <c r="K35" s="85">
        <v>915</v>
      </c>
      <c r="L35" s="85">
        <v>5624</v>
      </c>
      <c r="M35" s="85">
        <v>43758</v>
      </c>
      <c r="N35" s="85">
        <v>3280</v>
      </c>
      <c r="O35" s="85">
        <v>55660</v>
      </c>
      <c r="P35" s="85">
        <v>123</v>
      </c>
      <c r="Q35" s="85">
        <v>2486</v>
      </c>
      <c r="R35" s="85" t="s">
        <v>364</v>
      </c>
      <c r="S35" s="85" t="s">
        <v>364</v>
      </c>
      <c r="T35" s="85" t="s">
        <v>364</v>
      </c>
      <c r="U35" s="85" t="s">
        <v>364</v>
      </c>
      <c r="V35" s="85" t="s">
        <v>364</v>
      </c>
      <c r="W35" s="85" t="s">
        <v>364</v>
      </c>
      <c r="X35" s="85" t="s">
        <v>364</v>
      </c>
      <c r="Y35" s="85" t="s">
        <v>364</v>
      </c>
      <c r="Z35" s="85">
        <v>1195</v>
      </c>
      <c r="AA35" s="85">
        <v>2706</v>
      </c>
      <c r="AB35" s="85" t="s">
        <v>364</v>
      </c>
      <c r="AC35" s="85" t="s">
        <v>364</v>
      </c>
      <c r="AD35" s="85" t="s">
        <v>364</v>
      </c>
      <c r="AE35" s="85" t="s">
        <v>364</v>
      </c>
      <c r="AF35" s="85" t="s">
        <v>364</v>
      </c>
      <c r="AG35" s="85" t="s">
        <v>364</v>
      </c>
      <c r="AH35" s="85" t="s">
        <v>364</v>
      </c>
      <c r="AI35" s="85" t="s">
        <v>364</v>
      </c>
      <c r="AJ35" s="85">
        <v>14530</v>
      </c>
      <c r="AK35" s="85">
        <v>108887</v>
      </c>
      <c r="AL35" s="85">
        <v>718</v>
      </c>
      <c r="AM35" s="85">
        <v>15877</v>
      </c>
      <c r="AN35" s="85">
        <v>42384</v>
      </c>
      <c r="AO35" s="85">
        <v>305631</v>
      </c>
      <c r="AP35" s="85">
        <v>2960</v>
      </c>
      <c r="AQ35" s="85">
        <v>46388</v>
      </c>
    </row>
    <row r="36" spans="1:43">
      <c r="A36" s="61" t="s">
        <v>406</v>
      </c>
      <c r="B36" s="378"/>
      <c r="C36" s="379">
        <v>16</v>
      </c>
      <c r="D36" s="79" t="s">
        <v>405</v>
      </c>
      <c r="E36" s="86">
        <v>2004</v>
      </c>
      <c r="F36" s="85">
        <v>39267</v>
      </c>
      <c r="G36" s="85">
        <v>288334</v>
      </c>
      <c r="H36" s="85">
        <v>258</v>
      </c>
      <c r="I36" s="85">
        <v>3315</v>
      </c>
      <c r="J36" s="85">
        <v>73</v>
      </c>
      <c r="K36" s="85">
        <v>708</v>
      </c>
      <c r="L36" s="85">
        <v>5223</v>
      </c>
      <c r="M36" s="85">
        <v>39091</v>
      </c>
      <c r="N36" s="85">
        <v>2880</v>
      </c>
      <c r="O36" s="85">
        <v>49410</v>
      </c>
      <c r="P36" s="85">
        <v>23</v>
      </c>
      <c r="Q36" s="85">
        <v>1428</v>
      </c>
      <c r="R36" s="85">
        <v>234</v>
      </c>
      <c r="S36" s="85">
        <v>3026</v>
      </c>
      <c r="T36" s="85">
        <v>752</v>
      </c>
      <c r="U36" s="85">
        <v>11647</v>
      </c>
      <c r="V36" s="85">
        <v>12146</v>
      </c>
      <c r="W36" s="85">
        <v>67627</v>
      </c>
      <c r="X36" s="85">
        <v>713</v>
      </c>
      <c r="Y36" s="85">
        <v>7556</v>
      </c>
      <c r="Z36" s="85">
        <v>1423</v>
      </c>
      <c r="AA36" s="85">
        <v>2990</v>
      </c>
      <c r="AB36" s="85">
        <v>4077</v>
      </c>
      <c r="AC36" s="85">
        <v>22658</v>
      </c>
      <c r="AD36" s="85">
        <v>1886</v>
      </c>
      <c r="AE36" s="85">
        <v>29209</v>
      </c>
      <c r="AF36" s="85">
        <v>852</v>
      </c>
      <c r="AG36" s="85">
        <v>4360</v>
      </c>
      <c r="AH36" s="85">
        <v>626</v>
      </c>
      <c r="AI36" s="85">
        <v>5655</v>
      </c>
      <c r="AJ36" s="85">
        <v>8101</v>
      </c>
      <c r="AK36" s="85">
        <v>39654</v>
      </c>
      <c r="AL36" s="85" t="s">
        <v>364</v>
      </c>
      <c r="AM36" s="85" t="s">
        <v>364</v>
      </c>
      <c r="AN36" s="85">
        <v>39267</v>
      </c>
      <c r="AO36" s="85">
        <v>288334</v>
      </c>
      <c r="AP36" s="85" t="s">
        <v>364</v>
      </c>
      <c r="AQ36" s="85" t="s">
        <v>364</v>
      </c>
    </row>
    <row r="37" spans="1:43">
      <c r="B37" s="378"/>
      <c r="C37" s="379">
        <v>18</v>
      </c>
      <c r="D37" s="79" t="s">
        <v>404</v>
      </c>
      <c r="E37" s="86">
        <v>2006</v>
      </c>
      <c r="F37" s="85">
        <v>41814</v>
      </c>
      <c r="G37" s="85">
        <v>333360</v>
      </c>
      <c r="H37" s="85">
        <v>303</v>
      </c>
      <c r="I37" s="85">
        <v>3489</v>
      </c>
      <c r="J37" s="85">
        <v>64</v>
      </c>
      <c r="K37" s="85">
        <v>612</v>
      </c>
      <c r="L37" s="85">
        <v>4975</v>
      </c>
      <c r="M37" s="85">
        <v>34433</v>
      </c>
      <c r="N37" s="85">
        <v>2746</v>
      </c>
      <c r="O37" s="85">
        <v>49679</v>
      </c>
      <c r="P37" s="85">
        <v>89</v>
      </c>
      <c r="Q37" s="85">
        <v>2121</v>
      </c>
      <c r="R37" s="85">
        <v>250</v>
      </c>
      <c r="S37" s="85">
        <v>3304</v>
      </c>
      <c r="T37" s="85">
        <v>758</v>
      </c>
      <c r="U37" s="85">
        <v>12212</v>
      </c>
      <c r="V37" s="85">
        <v>12015</v>
      </c>
      <c r="W37" s="85">
        <v>68333</v>
      </c>
      <c r="X37" s="85">
        <v>674</v>
      </c>
      <c r="Y37" s="85">
        <v>6976</v>
      </c>
      <c r="Z37" s="85">
        <v>1482</v>
      </c>
      <c r="AA37" s="85">
        <v>3138</v>
      </c>
      <c r="AB37" s="85">
        <v>4226</v>
      </c>
      <c r="AC37" s="85">
        <v>23131</v>
      </c>
      <c r="AD37" s="85">
        <v>2540</v>
      </c>
      <c r="AE37" s="85">
        <v>41310</v>
      </c>
      <c r="AF37" s="85">
        <v>1777</v>
      </c>
      <c r="AG37" s="85">
        <v>17356</v>
      </c>
      <c r="AH37" s="85">
        <v>804</v>
      </c>
      <c r="AI37" s="85">
        <v>8222</v>
      </c>
      <c r="AJ37" s="85">
        <v>8481</v>
      </c>
      <c r="AK37" s="85">
        <v>44106</v>
      </c>
      <c r="AL37" s="85">
        <v>630</v>
      </c>
      <c r="AM37" s="85">
        <v>14938</v>
      </c>
      <c r="AN37" s="85">
        <v>39192</v>
      </c>
      <c r="AO37" s="85">
        <v>294834</v>
      </c>
      <c r="AP37" s="85">
        <v>2622</v>
      </c>
      <c r="AQ37" s="85">
        <v>38526</v>
      </c>
    </row>
    <row r="38" spans="1:43">
      <c r="B38" s="378"/>
      <c r="C38" s="379">
        <v>21</v>
      </c>
      <c r="D38" s="87" t="s">
        <v>367</v>
      </c>
      <c r="E38" s="86">
        <v>2009</v>
      </c>
      <c r="F38" s="85">
        <v>40856</v>
      </c>
      <c r="G38" s="85">
        <v>344942</v>
      </c>
      <c r="H38" s="583" t="s">
        <v>403</v>
      </c>
      <c r="I38" s="584"/>
      <c r="J38" s="584"/>
      <c r="K38" s="584"/>
      <c r="L38" s="584"/>
      <c r="M38" s="584"/>
      <c r="N38" s="584"/>
      <c r="O38" s="584"/>
      <c r="P38" s="584"/>
      <c r="Q38" s="584"/>
      <c r="R38" s="584"/>
      <c r="S38" s="584"/>
      <c r="T38" s="584"/>
      <c r="U38" s="584"/>
      <c r="V38" s="584"/>
      <c r="W38" s="584"/>
      <c r="X38" s="584"/>
      <c r="Y38" s="584"/>
      <c r="Z38" s="584"/>
      <c r="AA38" s="584"/>
      <c r="AB38" s="584"/>
      <c r="AC38" s="584"/>
      <c r="AD38" s="584"/>
      <c r="AE38" s="584"/>
      <c r="AF38" s="584"/>
      <c r="AG38" s="584"/>
      <c r="AH38" s="584"/>
      <c r="AI38" s="584"/>
      <c r="AJ38" s="584"/>
      <c r="AK38" s="584"/>
      <c r="AL38" s="584"/>
      <c r="AM38" s="584"/>
      <c r="AN38" s="99">
        <v>38833</v>
      </c>
      <c r="AO38" s="98">
        <v>307463</v>
      </c>
      <c r="AP38" s="97">
        <v>2023</v>
      </c>
      <c r="AQ38" s="96">
        <v>37479</v>
      </c>
    </row>
    <row r="39" spans="1:43">
      <c r="B39" s="378"/>
      <c r="C39" s="379">
        <v>24</v>
      </c>
      <c r="D39" s="87" t="s">
        <v>402</v>
      </c>
      <c r="E39" s="86">
        <v>2012</v>
      </c>
      <c r="F39" s="85" t="s">
        <v>361</v>
      </c>
      <c r="G39" s="85" t="s">
        <v>361</v>
      </c>
      <c r="H39" s="583"/>
      <c r="I39" s="584"/>
      <c r="J39" s="584"/>
      <c r="K39" s="584"/>
      <c r="L39" s="584"/>
      <c r="M39" s="584"/>
      <c r="N39" s="584"/>
      <c r="O39" s="584"/>
      <c r="P39" s="584"/>
      <c r="Q39" s="584"/>
      <c r="R39" s="584"/>
      <c r="S39" s="584"/>
      <c r="T39" s="584"/>
      <c r="U39" s="584"/>
      <c r="V39" s="584"/>
      <c r="W39" s="584"/>
      <c r="X39" s="584"/>
      <c r="Y39" s="584"/>
      <c r="Z39" s="584"/>
      <c r="AA39" s="584"/>
      <c r="AB39" s="584"/>
      <c r="AC39" s="584"/>
      <c r="AD39" s="584"/>
      <c r="AE39" s="584"/>
      <c r="AF39" s="584"/>
      <c r="AG39" s="584"/>
      <c r="AH39" s="584"/>
      <c r="AI39" s="584"/>
      <c r="AJ39" s="584"/>
      <c r="AK39" s="584"/>
      <c r="AL39" s="584"/>
      <c r="AM39" s="584"/>
      <c r="AN39" s="99">
        <v>36300</v>
      </c>
      <c r="AO39" s="98">
        <v>292056</v>
      </c>
      <c r="AP39" s="97" t="s">
        <v>364</v>
      </c>
      <c r="AQ39" s="96" t="s">
        <v>364</v>
      </c>
    </row>
    <row r="40" spans="1:43">
      <c r="B40" s="378"/>
      <c r="C40" s="379">
        <v>26</v>
      </c>
      <c r="D40" s="87" t="s">
        <v>365</v>
      </c>
      <c r="E40" s="86">
        <v>2014</v>
      </c>
      <c r="F40" s="85">
        <v>37836</v>
      </c>
      <c r="G40" s="85">
        <v>329036</v>
      </c>
      <c r="H40" s="583"/>
      <c r="I40" s="584"/>
      <c r="J40" s="584"/>
      <c r="K40" s="584"/>
      <c r="L40" s="584"/>
      <c r="M40" s="584"/>
      <c r="N40" s="584"/>
      <c r="O40" s="584"/>
      <c r="P40" s="584"/>
      <c r="Q40" s="584"/>
      <c r="R40" s="584"/>
      <c r="S40" s="584"/>
      <c r="T40" s="584"/>
      <c r="U40" s="584"/>
      <c r="V40" s="584"/>
      <c r="W40" s="584"/>
      <c r="X40" s="584"/>
      <c r="Y40" s="584"/>
      <c r="Z40" s="584"/>
      <c r="AA40" s="584"/>
      <c r="AB40" s="584"/>
      <c r="AC40" s="584"/>
      <c r="AD40" s="584"/>
      <c r="AE40" s="584"/>
      <c r="AF40" s="584"/>
      <c r="AG40" s="584"/>
      <c r="AH40" s="584"/>
      <c r="AI40" s="584"/>
      <c r="AJ40" s="584"/>
      <c r="AK40" s="584"/>
      <c r="AL40" s="584"/>
      <c r="AM40" s="584"/>
      <c r="AN40" s="99">
        <v>35971</v>
      </c>
      <c r="AO40" s="98">
        <v>292310</v>
      </c>
      <c r="AP40" s="97">
        <v>1865</v>
      </c>
      <c r="AQ40" s="96">
        <v>36726</v>
      </c>
    </row>
    <row r="41" spans="1:43">
      <c r="B41" s="378"/>
      <c r="C41" s="379">
        <v>28</v>
      </c>
      <c r="D41" s="87" t="s">
        <v>362</v>
      </c>
      <c r="E41" s="86">
        <v>2016</v>
      </c>
      <c r="F41" s="85" t="s">
        <v>361</v>
      </c>
      <c r="G41" s="85" t="s">
        <v>361</v>
      </c>
      <c r="H41" s="583"/>
      <c r="I41" s="584"/>
      <c r="J41" s="584"/>
      <c r="K41" s="584"/>
      <c r="L41" s="584"/>
      <c r="M41" s="584"/>
      <c r="N41" s="584"/>
      <c r="O41" s="584"/>
      <c r="P41" s="584"/>
      <c r="Q41" s="584"/>
      <c r="R41" s="584"/>
      <c r="S41" s="584"/>
      <c r="T41" s="584"/>
      <c r="U41" s="584"/>
      <c r="V41" s="584"/>
      <c r="W41" s="584"/>
      <c r="X41" s="584"/>
      <c r="Y41" s="584"/>
      <c r="Z41" s="584"/>
      <c r="AA41" s="584"/>
      <c r="AB41" s="584"/>
      <c r="AC41" s="584"/>
      <c r="AD41" s="584"/>
      <c r="AE41" s="584"/>
      <c r="AF41" s="584"/>
      <c r="AG41" s="584"/>
      <c r="AH41" s="584"/>
      <c r="AI41" s="584"/>
      <c r="AJ41" s="584"/>
      <c r="AK41" s="584"/>
      <c r="AL41" s="584"/>
      <c r="AM41" s="584"/>
      <c r="AN41" s="99">
        <v>34987</v>
      </c>
      <c r="AO41" s="98">
        <v>290557</v>
      </c>
      <c r="AP41" s="97" t="s">
        <v>361</v>
      </c>
      <c r="AQ41" s="96" t="s">
        <v>361</v>
      </c>
    </row>
    <row r="42" spans="1:43">
      <c r="B42" s="381"/>
      <c r="C42" s="382"/>
      <c r="D42" s="82"/>
      <c r="E42" s="386"/>
      <c r="F42" s="80"/>
      <c r="G42" s="80"/>
      <c r="H42" s="435"/>
      <c r="I42" s="435"/>
      <c r="J42" s="435"/>
      <c r="K42" s="435"/>
      <c r="L42" s="435"/>
      <c r="M42" s="435"/>
      <c r="N42" s="435"/>
      <c r="O42" s="435"/>
      <c r="P42" s="435"/>
      <c r="Q42" s="435"/>
      <c r="R42" s="435"/>
      <c r="S42" s="435"/>
      <c r="T42" s="435"/>
      <c r="U42" s="435"/>
      <c r="V42" s="435"/>
      <c r="W42" s="435"/>
      <c r="X42" s="435"/>
      <c r="Y42" s="435"/>
      <c r="Z42" s="435"/>
      <c r="AA42" s="435"/>
      <c r="AB42" s="435"/>
      <c r="AC42" s="435"/>
      <c r="AD42" s="435"/>
      <c r="AE42" s="435"/>
      <c r="AF42" s="435"/>
      <c r="AG42" s="435"/>
      <c r="AH42" s="435"/>
      <c r="AI42" s="435"/>
      <c r="AJ42" s="435"/>
      <c r="AK42" s="435"/>
      <c r="AL42" s="435"/>
      <c r="AM42" s="435"/>
      <c r="AN42" s="434"/>
      <c r="AO42" s="434"/>
      <c r="AP42" s="92"/>
      <c r="AQ42" s="92"/>
    </row>
    <row r="44" spans="1:43">
      <c r="B44" s="79" t="s">
        <v>401</v>
      </c>
    </row>
    <row r="45" spans="1:43">
      <c r="B45" s="79" t="s">
        <v>400</v>
      </c>
    </row>
    <row r="46" spans="1:43">
      <c r="B46" s="79" t="s">
        <v>399</v>
      </c>
      <c r="C46" s="79" t="s">
        <v>398</v>
      </c>
      <c r="D46" s="79"/>
    </row>
    <row r="47" spans="1:43">
      <c r="C47" s="79" t="s">
        <v>397</v>
      </c>
      <c r="D47" s="79"/>
    </row>
    <row r="48" spans="1:43">
      <c r="C48" s="79" t="s">
        <v>396</v>
      </c>
    </row>
    <row r="49" spans="2:49">
      <c r="C49" s="79"/>
    </row>
    <row r="51" spans="2:49" ht="39.950000000000003" customHeight="1" thickBot="1">
      <c r="B51" s="76" t="s">
        <v>395</v>
      </c>
      <c r="C51" s="75"/>
      <c r="D51" s="75"/>
      <c r="E51" s="75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3"/>
    </row>
    <row r="52" spans="2:49" ht="19.5" thickTop="1"/>
    <row r="53" spans="2:49">
      <c r="B53" s="79" t="s">
        <v>394</v>
      </c>
    </row>
    <row r="54" spans="2:49">
      <c r="B54" s="587" t="s">
        <v>106</v>
      </c>
      <c r="C54" s="587"/>
      <c r="D54" s="587"/>
      <c r="E54" s="587"/>
      <c r="F54" s="598" t="s">
        <v>393</v>
      </c>
      <c r="G54" s="598"/>
      <c r="H54" s="598" t="s">
        <v>392</v>
      </c>
      <c r="I54" s="598"/>
      <c r="J54" s="598"/>
      <c r="K54" s="598"/>
      <c r="L54" s="598"/>
      <c r="M54" s="598"/>
      <c r="N54" s="598"/>
      <c r="O54" s="598"/>
      <c r="P54" s="598"/>
      <c r="Q54" s="598"/>
      <c r="R54" s="598"/>
      <c r="S54" s="598"/>
      <c r="T54" s="598"/>
      <c r="U54" s="598"/>
      <c r="V54" s="598"/>
      <c r="W54" s="598"/>
      <c r="X54" s="598"/>
      <c r="Y54" s="598"/>
      <c r="Z54" s="598"/>
      <c r="AA54" s="598"/>
      <c r="AB54" s="598"/>
      <c r="AC54" s="598"/>
      <c r="AD54" s="598"/>
      <c r="AE54" s="598"/>
      <c r="AF54" s="598"/>
      <c r="AG54" s="598"/>
      <c r="AH54" s="598"/>
      <c r="AI54" s="598"/>
      <c r="AJ54" s="598"/>
      <c r="AK54" s="598"/>
      <c r="AL54" s="598"/>
      <c r="AM54" s="598"/>
      <c r="AN54" s="598"/>
      <c r="AO54" s="598"/>
      <c r="AP54" s="598"/>
      <c r="AQ54" s="598"/>
      <c r="AR54" s="598"/>
      <c r="AS54" s="598"/>
      <c r="AT54" s="598" t="s">
        <v>391</v>
      </c>
      <c r="AU54" s="598"/>
      <c r="AV54" s="598"/>
      <c r="AW54" s="598"/>
    </row>
    <row r="55" spans="2:49" ht="42" customHeight="1">
      <c r="B55" s="587"/>
      <c r="C55" s="587"/>
      <c r="D55" s="587"/>
      <c r="E55" s="587"/>
      <c r="F55" s="598"/>
      <c r="G55" s="598"/>
      <c r="H55" s="598" t="s">
        <v>390</v>
      </c>
      <c r="I55" s="598"/>
      <c r="J55" s="598" t="s">
        <v>389</v>
      </c>
      <c r="K55" s="598"/>
      <c r="L55" s="582" t="s">
        <v>388</v>
      </c>
      <c r="M55" s="598"/>
      <c r="N55" s="598" t="s">
        <v>387</v>
      </c>
      <c r="O55" s="598"/>
      <c r="P55" s="582" t="s">
        <v>386</v>
      </c>
      <c r="Q55" s="582"/>
      <c r="R55" s="582" t="s">
        <v>385</v>
      </c>
      <c r="S55" s="598"/>
      <c r="T55" s="582" t="s">
        <v>384</v>
      </c>
      <c r="U55" s="582"/>
      <c r="V55" s="598" t="s">
        <v>383</v>
      </c>
      <c r="W55" s="598"/>
      <c r="X55" s="598" t="s">
        <v>382</v>
      </c>
      <c r="Y55" s="598"/>
      <c r="Z55" s="598" t="s">
        <v>381</v>
      </c>
      <c r="AA55" s="598"/>
      <c r="AB55" s="582" t="s">
        <v>380</v>
      </c>
      <c r="AC55" s="582"/>
      <c r="AD55" s="582" t="s">
        <v>379</v>
      </c>
      <c r="AE55" s="582"/>
      <c r="AF55" s="582" t="s">
        <v>378</v>
      </c>
      <c r="AG55" s="582"/>
      <c r="AH55" s="582" t="s">
        <v>377</v>
      </c>
      <c r="AI55" s="598"/>
      <c r="AJ55" s="598" t="s">
        <v>376</v>
      </c>
      <c r="AK55" s="598"/>
      <c r="AL55" s="598" t="s">
        <v>375</v>
      </c>
      <c r="AM55" s="598"/>
      <c r="AN55" s="582" t="s">
        <v>374</v>
      </c>
      <c r="AO55" s="582"/>
      <c r="AP55" s="582" t="s">
        <v>373</v>
      </c>
      <c r="AQ55" s="582"/>
      <c r="AR55" s="582" t="s">
        <v>372</v>
      </c>
      <c r="AS55" s="582"/>
      <c r="AT55" s="598" t="s">
        <v>371</v>
      </c>
      <c r="AU55" s="598"/>
      <c r="AV55" s="582" t="s">
        <v>370</v>
      </c>
      <c r="AW55" s="582"/>
    </row>
    <row r="56" spans="2:49">
      <c r="B56" s="587"/>
      <c r="C56" s="587"/>
      <c r="D56" s="587"/>
      <c r="E56" s="587"/>
      <c r="F56" s="582" t="s">
        <v>369</v>
      </c>
      <c r="G56" s="582" t="s">
        <v>368</v>
      </c>
      <c r="H56" s="582" t="s">
        <v>369</v>
      </c>
      <c r="I56" s="582" t="s">
        <v>368</v>
      </c>
      <c r="J56" s="582" t="s">
        <v>369</v>
      </c>
      <c r="K56" s="582" t="s">
        <v>368</v>
      </c>
      <c r="L56" s="582" t="s">
        <v>369</v>
      </c>
      <c r="M56" s="582" t="s">
        <v>368</v>
      </c>
      <c r="N56" s="582" t="s">
        <v>369</v>
      </c>
      <c r="O56" s="582" t="s">
        <v>368</v>
      </c>
      <c r="P56" s="582" t="s">
        <v>369</v>
      </c>
      <c r="Q56" s="582" t="s">
        <v>368</v>
      </c>
      <c r="R56" s="582" t="s">
        <v>369</v>
      </c>
      <c r="S56" s="582" t="s">
        <v>368</v>
      </c>
      <c r="T56" s="582" t="s">
        <v>369</v>
      </c>
      <c r="U56" s="582" t="s">
        <v>368</v>
      </c>
      <c r="V56" s="582" t="s">
        <v>369</v>
      </c>
      <c r="W56" s="582" t="s">
        <v>368</v>
      </c>
      <c r="X56" s="582" t="s">
        <v>369</v>
      </c>
      <c r="Y56" s="582" t="s">
        <v>368</v>
      </c>
      <c r="Z56" s="582" t="s">
        <v>369</v>
      </c>
      <c r="AA56" s="582" t="s">
        <v>368</v>
      </c>
      <c r="AB56" s="582" t="s">
        <v>369</v>
      </c>
      <c r="AC56" s="582" t="s">
        <v>368</v>
      </c>
      <c r="AD56" s="582" t="s">
        <v>369</v>
      </c>
      <c r="AE56" s="582" t="s">
        <v>368</v>
      </c>
      <c r="AF56" s="582" t="s">
        <v>369</v>
      </c>
      <c r="AG56" s="582" t="s">
        <v>368</v>
      </c>
      <c r="AH56" s="582" t="s">
        <v>369</v>
      </c>
      <c r="AI56" s="582" t="s">
        <v>368</v>
      </c>
      <c r="AJ56" s="582" t="s">
        <v>369</v>
      </c>
      <c r="AK56" s="582" t="s">
        <v>368</v>
      </c>
      <c r="AL56" s="582" t="s">
        <v>369</v>
      </c>
      <c r="AM56" s="582" t="s">
        <v>368</v>
      </c>
      <c r="AN56" s="582" t="s">
        <v>369</v>
      </c>
      <c r="AO56" s="582" t="s">
        <v>368</v>
      </c>
      <c r="AP56" s="582" t="s">
        <v>369</v>
      </c>
      <c r="AQ56" s="582" t="s">
        <v>368</v>
      </c>
      <c r="AR56" s="582" t="s">
        <v>369</v>
      </c>
      <c r="AS56" s="582" t="s">
        <v>368</v>
      </c>
      <c r="AT56" s="582" t="s">
        <v>369</v>
      </c>
      <c r="AU56" s="582" t="s">
        <v>368</v>
      </c>
      <c r="AV56" s="582" t="s">
        <v>369</v>
      </c>
      <c r="AW56" s="582" t="s">
        <v>368</v>
      </c>
    </row>
    <row r="57" spans="2:49">
      <c r="B57" s="587"/>
      <c r="C57" s="587"/>
      <c r="D57" s="587"/>
      <c r="E57" s="587"/>
      <c r="F57" s="582"/>
      <c r="G57" s="582"/>
      <c r="H57" s="582"/>
      <c r="I57" s="582"/>
      <c r="J57" s="582"/>
      <c r="K57" s="582"/>
      <c r="L57" s="582"/>
      <c r="M57" s="582"/>
      <c r="N57" s="582"/>
      <c r="O57" s="582"/>
      <c r="P57" s="582"/>
      <c r="Q57" s="582"/>
      <c r="R57" s="582"/>
      <c r="S57" s="582"/>
      <c r="T57" s="582"/>
      <c r="U57" s="582"/>
      <c r="V57" s="582"/>
      <c r="W57" s="582"/>
      <c r="X57" s="582"/>
      <c r="Y57" s="582"/>
      <c r="Z57" s="582"/>
      <c r="AA57" s="582"/>
      <c r="AB57" s="582"/>
      <c r="AC57" s="582"/>
      <c r="AD57" s="582"/>
      <c r="AE57" s="582"/>
      <c r="AF57" s="582"/>
      <c r="AG57" s="582"/>
      <c r="AH57" s="582"/>
      <c r="AI57" s="582"/>
      <c r="AJ57" s="582"/>
      <c r="AK57" s="582"/>
      <c r="AL57" s="582"/>
      <c r="AM57" s="582"/>
      <c r="AN57" s="582"/>
      <c r="AO57" s="582"/>
      <c r="AP57" s="582"/>
      <c r="AQ57" s="582"/>
      <c r="AR57" s="582"/>
      <c r="AS57" s="582"/>
      <c r="AT57" s="582"/>
      <c r="AU57" s="582"/>
      <c r="AV57" s="582"/>
      <c r="AW57" s="582"/>
    </row>
    <row r="58" spans="2:49">
      <c r="B58" s="587"/>
      <c r="C58" s="587"/>
      <c r="D58" s="587"/>
      <c r="E58" s="587"/>
      <c r="F58" s="582"/>
      <c r="G58" s="582"/>
      <c r="H58" s="582"/>
      <c r="I58" s="582"/>
      <c r="J58" s="582"/>
      <c r="K58" s="582"/>
      <c r="L58" s="582"/>
      <c r="M58" s="582"/>
      <c r="N58" s="582"/>
      <c r="O58" s="582"/>
      <c r="P58" s="582"/>
      <c r="Q58" s="582"/>
      <c r="R58" s="582"/>
      <c r="S58" s="582"/>
      <c r="T58" s="582"/>
      <c r="U58" s="582"/>
      <c r="V58" s="582"/>
      <c r="W58" s="582"/>
      <c r="X58" s="582"/>
      <c r="Y58" s="582"/>
      <c r="Z58" s="582"/>
      <c r="AA58" s="582"/>
      <c r="AB58" s="582"/>
      <c r="AC58" s="582"/>
      <c r="AD58" s="582"/>
      <c r="AE58" s="582"/>
      <c r="AF58" s="582"/>
      <c r="AG58" s="582"/>
      <c r="AH58" s="582"/>
      <c r="AI58" s="582"/>
      <c r="AJ58" s="582"/>
      <c r="AK58" s="582"/>
      <c r="AL58" s="582"/>
      <c r="AM58" s="582"/>
      <c r="AN58" s="582"/>
      <c r="AO58" s="582"/>
      <c r="AP58" s="582"/>
      <c r="AQ58" s="582"/>
      <c r="AR58" s="582"/>
      <c r="AS58" s="582"/>
      <c r="AT58" s="582"/>
      <c r="AU58" s="582"/>
      <c r="AV58" s="582"/>
      <c r="AW58" s="582"/>
    </row>
    <row r="59" spans="2:49">
      <c r="B59" s="589" t="s">
        <v>352</v>
      </c>
      <c r="C59" s="590"/>
      <c r="D59" s="377"/>
      <c r="E59" s="374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</row>
    <row r="60" spans="2:49">
      <c r="B60" s="357"/>
      <c r="C60" s="379">
        <v>21</v>
      </c>
      <c r="D60" s="87" t="s">
        <v>367</v>
      </c>
      <c r="E60" s="86">
        <v>2009</v>
      </c>
      <c r="F60" s="85">
        <v>1440</v>
      </c>
      <c r="G60" s="85">
        <v>10852</v>
      </c>
      <c r="H60" s="85">
        <v>10</v>
      </c>
      <c r="I60" s="85">
        <v>143</v>
      </c>
      <c r="J60" s="85">
        <v>3</v>
      </c>
      <c r="K60" s="85">
        <v>100</v>
      </c>
      <c r="L60" s="85">
        <v>8</v>
      </c>
      <c r="M60" s="85">
        <v>63</v>
      </c>
      <c r="N60" s="85">
        <v>139</v>
      </c>
      <c r="O60" s="85">
        <v>1067</v>
      </c>
      <c r="P60" s="85">
        <v>112</v>
      </c>
      <c r="Q60" s="85">
        <v>1912</v>
      </c>
      <c r="R60" s="85">
        <v>3</v>
      </c>
      <c r="S60" s="85">
        <v>58</v>
      </c>
      <c r="T60" s="85">
        <v>3</v>
      </c>
      <c r="U60" s="85">
        <v>13</v>
      </c>
      <c r="V60" s="85">
        <v>42</v>
      </c>
      <c r="W60" s="85">
        <v>509</v>
      </c>
      <c r="X60" s="85">
        <v>412</v>
      </c>
      <c r="Y60" s="85">
        <v>1807</v>
      </c>
      <c r="Z60" s="85">
        <v>26</v>
      </c>
      <c r="AA60" s="85">
        <v>212</v>
      </c>
      <c r="AB60" s="85">
        <v>51</v>
      </c>
      <c r="AC60" s="85">
        <v>259</v>
      </c>
      <c r="AD60" s="85">
        <v>42</v>
      </c>
      <c r="AE60" s="85">
        <v>153</v>
      </c>
      <c r="AF60" s="85">
        <v>129</v>
      </c>
      <c r="AG60" s="85">
        <v>624</v>
      </c>
      <c r="AH60" s="85">
        <v>123</v>
      </c>
      <c r="AI60" s="85">
        <v>300</v>
      </c>
      <c r="AJ60" s="85">
        <v>81</v>
      </c>
      <c r="AK60" s="85">
        <v>649</v>
      </c>
      <c r="AL60" s="85">
        <v>88</v>
      </c>
      <c r="AM60" s="85">
        <v>1954</v>
      </c>
      <c r="AN60" s="85">
        <v>26</v>
      </c>
      <c r="AO60" s="85">
        <v>154</v>
      </c>
      <c r="AP60" s="85">
        <v>120</v>
      </c>
      <c r="AQ60" s="85">
        <v>498</v>
      </c>
      <c r="AR60" s="85">
        <v>22</v>
      </c>
      <c r="AS60" s="85">
        <v>377</v>
      </c>
      <c r="AT60" s="85">
        <v>1353</v>
      </c>
      <c r="AU60" s="85">
        <v>9824</v>
      </c>
      <c r="AV60" s="85">
        <v>87</v>
      </c>
      <c r="AW60" s="85">
        <v>1028</v>
      </c>
    </row>
    <row r="61" spans="2:49">
      <c r="B61" s="357"/>
      <c r="C61" s="379">
        <v>24</v>
      </c>
      <c r="D61" s="87" t="s">
        <v>366</v>
      </c>
      <c r="E61" s="86">
        <v>2012</v>
      </c>
      <c r="F61" s="85" t="s">
        <v>361</v>
      </c>
      <c r="G61" s="85" t="s">
        <v>361</v>
      </c>
      <c r="H61" s="85" t="s">
        <v>361</v>
      </c>
      <c r="I61" s="85" t="s">
        <v>361</v>
      </c>
      <c r="J61" s="85" t="s">
        <v>361</v>
      </c>
      <c r="K61" s="85" t="s">
        <v>361</v>
      </c>
      <c r="L61" s="85" t="s">
        <v>361</v>
      </c>
      <c r="M61" s="85" t="s">
        <v>361</v>
      </c>
      <c r="N61" s="85" t="s">
        <v>361</v>
      </c>
      <c r="O61" s="85" t="s">
        <v>361</v>
      </c>
      <c r="P61" s="85" t="s">
        <v>361</v>
      </c>
      <c r="Q61" s="85" t="s">
        <v>361</v>
      </c>
      <c r="R61" s="85" t="s">
        <v>361</v>
      </c>
      <c r="S61" s="85" t="s">
        <v>361</v>
      </c>
      <c r="T61" s="85" t="s">
        <v>361</v>
      </c>
      <c r="U61" s="85" t="s">
        <v>361</v>
      </c>
      <c r="V61" s="85" t="s">
        <v>361</v>
      </c>
      <c r="W61" s="85" t="s">
        <v>361</v>
      </c>
      <c r="X61" s="85" t="s">
        <v>361</v>
      </c>
      <c r="Y61" s="85" t="s">
        <v>361</v>
      </c>
      <c r="Z61" s="85" t="s">
        <v>361</v>
      </c>
      <c r="AA61" s="85" t="s">
        <v>361</v>
      </c>
      <c r="AB61" s="85" t="s">
        <v>361</v>
      </c>
      <c r="AC61" s="85" t="s">
        <v>361</v>
      </c>
      <c r="AD61" s="85" t="s">
        <v>361</v>
      </c>
      <c r="AE61" s="85" t="s">
        <v>361</v>
      </c>
      <c r="AF61" s="85" t="s">
        <v>361</v>
      </c>
      <c r="AG61" s="85" t="s">
        <v>361</v>
      </c>
      <c r="AH61" s="85" t="s">
        <v>361</v>
      </c>
      <c r="AI61" s="85" t="s">
        <v>361</v>
      </c>
      <c r="AJ61" s="85" t="s">
        <v>361</v>
      </c>
      <c r="AK61" s="85" t="s">
        <v>361</v>
      </c>
      <c r="AL61" s="85" t="s">
        <v>361</v>
      </c>
      <c r="AM61" s="85" t="s">
        <v>361</v>
      </c>
      <c r="AN61" s="85" t="s">
        <v>361</v>
      </c>
      <c r="AO61" s="85" t="s">
        <v>361</v>
      </c>
      <c r="AP61" s="85" t="s">
        <v>361</v>
      </c>
      <c r="AQ61" s="85" t="s">
        <v>361</v>
      </c>
      <c r="AR61" s="85" t="s">
        <v>361</v>
      </c>
      <c r="AS61" s="85" t="s">
        <v>361</v>
      </c>
      <c r="AT61" s="85">
        <v>1310</v>
      </c>
      <c r="AU61" s="85">
        <v>9097</v>
      </c>
      <c r="AV61" s="85" t="s">
        <v>361</v>
      </c>
      <c r="AW61" s="85" t="s">
        <v>361</v>
      </c>
    </row>
    <row r="62" spans="2:49">
      <c r="B62" s="357"/>
      <c r="C62" s="379">
        <v>26</v>
      </c>
      <c r="D62" s="87" t="s">
        <v>365</v>
      </c>
      <c r="E62" s="86">
        <v>2014</v>
      </c>
      <c r="F62" s="85">
        <v>1363</v>
      </c>
      <c r="G62" s="85">
        <v>10266</v>
      </c>
      <c r="H62" s="85">
        <v>12</v>
      </c>
      <c r="I62" s="85">
        <v>103</v>
      </c>
      <c r="J62" s="85">
        <v>2</v>
      </c>
      <c r="K62" s="85">
        <v>26</v>
      </c>
      <c r="L62" s="85">
        <v>4</v>
      </c>
      <c r="M62" s="85">
        <v>17</v>
      </c>
      <c r="N62" s="85">
        <v>128</v>
      </c>
      <c r="O62" s="85">
        <v>1016</v>
      </c>
      <c r="P62" s="85">
        <v>112</v>
      </c>
      <c r="Q62" s="85">
        <v>1808</v>
      </c>
      <c r="R62" s="85">
        <v>4</v>
      </c>
      <c r="S62" s="85">
        <v>47</v>
      </c>
      <c r="T62" s="85">
        <v>7</v>
      </c>
      <c r="U62" s="85">
        <v>19</v>
      </c>
      <c r="V62" s="85">
        <v>34</v>
      </c>
      <c r="W62" s="85">
        <v>465</v>
      </c>
      <c r="X62" s="85">
        <v>348</v>
      </c>
      <c r="Y62" s="85">
        <v>1808</v>
      </c>
      <c r="Z62" s="85">
        <v>22</v>
      </c>
      <c r="AA62" s="85">
        <v>182</v>
      </c>
      <c r="AB62" s="85">
        <v>50</v>
      </c>
      <c r="AC62" s="85">
        <v>131</v>
      </c>
      <c r="AD62" s="85">
        <v>42</v>
      </c>
      <c r="AE62" s="85">
        <v>116</v>
      </c>
      <c r="AF62" s="85">
        <v>127</v>
      </c>
      <c r="AG62" s="85">
        <v>627</v>
      </c>
      <c r="AH62" s="85">
        <v>126</v>
      </c>
      <c r="AI62" s="85">
        <v>298</v>
      </c>
      <c r="AJ62" s="85">
        <v>65</v>
      </c>
      <c r="AK62" s="85">
        <v>572</v>
      </c>
      <c r="AL62" s="85">
        <v>105</v>
      </c>
      <c r="AM62" s="85">
        <v>2075</v>
      </c>
      <c r="AN62" s="85">
        <v>24</v>
      </c>
      <c r="AO62" s="85">
        <v>117</v>
      </c>
      <c r="AP62" s="85">
        <v>130</v>
      </c>
      <c r="AQ62" s="85">
        <v>452</v>
      </c>
      <c r="AR62" s="85">
        <v>21</v>
      </c>
      <c r="AS62" s="85">
        <v>387</v>
      </c>
      <c r="AT62" s="85">
        <v>1286</v>
      </c>
      <c r="AU62" s="85">
        <v>9312</v>
      </c>
      <c r="AV62" s="85">
        <v>77</v>
      </c>
      <c r="AW62" s="85">
        <v>954</v>
      </c>
    </row>
    <row r="63" spans="2:49">
      <c r="B63" s="378"/>
      <c r="C63" s="379">
        <v>28</v>
      </c>
      <c r="D63" s="87" t="s">
        <v>362</v>
      </c>
      <c r="E63" s="86">
        <v>2016</v>
      </c>
      <c r="F63" s="85" t="s">
        <v>364</v>
      </c>
      <c r="G63" s="85" t="s">
        <v>364</v>
      </c>
      <c r="H63" s="85" t="s">
        <v>364</v>
      </c>
      <c r="I63" s="85" t="s">
        <v>364</v>
      </c>
      <c r="J63" s="85" t="s">
        <v>364</v>
      </c>
      <c r="K63" s="85" t="s">
        <v>364</v>
      </c>
      <c r="L63" s="85" t="s">
        <v>364</v>
      </c>
      <c r="M63" s="85" t="s">
        <v>364</v>
      </c>
      <c r="N63" s="85" t="s">
        <v>364</v>
      </c>
      <c r="O63" s="85" t="s">
        <v>364</v>
      </c>
      <c r="P63" s="85" t="s">
        <v>364</v>
      </c>
      <c r="Q63" s="85" t="s">
        <v>364</v>
      </c>
      <c r="R63" s="85" t="s">
        <v>364</v>
      </c>
      <c r="S63" s="85" t="s">
        <v>364</v>
      </c>
      <c r="T63" s="85" t="s">
        <v>364</v>
      </c>
      <c r="U63" s="85" t="s">
        <v>364</v>
      </c>
      <c r="V63" s="85" t="s">
        <v>364</v>
      </c>
      <c r="W63" s="85" t="s">
        <v>364</v>
      </c>
      <c r="X63" s="85" t="s">
        <v>364</v>
      </c>
      <c r="Y63" s="85" t="s">
        <v>361</v>
      </c>
      <c r="Z63" s="85" t="s">
        <v>364</v>
      </c>
      <c r="AA63" s="85" t="s">
        <v>364</v>
      </c>
      <c r="AB63" s="85" t="s">
        <v>364</v>
      </c>
      <c r="AC63" s="85" t="s">
        <v>364</v>
      </c>
      <c r="AD63" s="85" t="s">
        <v>364</v>
      </c>
      <c r="AE63" s="85" t="s">
        <v>364</v>
      </c>
      <c r="AF63" s="85" t="s">
        <v>364</v>
      </c>
      <c r="AG63" s="85" t="s">
        <v>364</v>
      </c>
      <c r="AH63" s="85" t="s">
        <v>364</v>
      </c>
      <c r="AI63" s="85" t="s">
        <v>364</v>
      </c>
      <c r="AJ63" s="85" t="s">
        <v>364</v>
      </c>
      <c r="AK63" s="85" t="s">
        <v>364</v>
      </c>
      <c r="AL63" s="85" t="s">
        <v>364</v>
      </c>
      <c r="AM63" s="85" t="s">
        <v>364</v>
      </c>
      <c r="AN63" s="85" t="s">
        <v>364</v>
      </c>
      <c r="AO63" s="85" t="s">
        <v>364</v>
      </c>
      <c r="AP63" s="85" t="s">
        <v>364</v>
      </c>
      <c r="AQ63" s="85" t="s">
        <v>364</v>
      </c>
      <c r="AR63" s="85" t="s">
        <v>364</v>
      </c>
      <c r="AS63" s="85" t="s">
        <v>364</v>
      </c>
      <c r="AT63" s="85">
        <v>1286</v>
      </c>
      <c r="AU63" s="85">
        <v>9271</v>
      </c>
      <c r="AV63" s="85"/>
      <c r="AW63" s="85"/>
    </row>
    <row r="64" spans="2:49">
      <c r="B64" s="378" t="s">
        <v>363</v>
      </c>
      <c r="C64" s="379">
        <v>3</v>
      </c>
      <c r="D64" s="87" t="s">
        <v>362</v>
      </c>
      <c r="E64" s="86">
        <v>2021</v>
      </c>
      <c r="F64" s="85">
        <v>1268</v>
      </c>
      <c r="G64" s="85">
        <v>10076</v>
      </c>
      <c r="H64" s="85">
        <v>19</v>
      </c>
      <c r="I64" s="85">
        <v>181</v>
      </c>
      <c r="J64" s="85">
        <v>2</v>
      </c>
      <c r="K64" s="85">
        <v>17</v>
      </c>
      <c r="L64" s="85">
        <v>6</v>
      </c>
      <c r="M64" s="85">
        <v>32</v>
      </c>
      <c r="N64" s="85">
        <v>102</v>
      </c>
      <c r="O64" s="85">
        <v>858</v>
      </c>
      <c r="P64" s="85">
        <v>93</v>
      </c>
      <c r="Q64" s="85">
        <v>1740</v>
      </c>
      <c r="R64" s="85">
        <v>9</v>
      </c>
      <c r="S64" s="85">
        <v>99</v>
      </c>
      <c r="T64" s="85">
        <v>5</v>
      </c>
      <c r="U64" s="85">
        <v>28</v>
      </c>
      <c r="V64" s="85">
        <v>33</v>
      </c>
      <c r="W64" s="85">
        <v>398</v>
      </c>
      <c r="X64" s="85">
        <v>294</v>
      </c>
      <c r="Y64" s="85">
        <v>1650</v>
      </c>
      <c r="Z64" s="85">
        <v>17</v>
      </c>
      <c r="AA64" s="85">
        <v>155</v>
      </c>
      <c r="AB64" s="85">
        <v>62</v>
      </c>
      <c r="AC64" s="85">
        <v>150</v>
      </c>
      <c r="AD64" s="85">
        <v>53</v>
      </c>
      <c r="AE64" s="85">
        <v>151</v>
      </c>
      <c r="AF64" s="85">
        <v>128</v>
      </c>
      <c r="AG64" s="85">
        <v>523</v>
      </c>
      <c r="AH64" s="85">
        <v>112</v>
      </c>
      <c r="AI64" s="85">
        <v>286</v>
      </c>
      <c r="AJ64" s="85">
        <v>46</v>
      </c>
      <c r="AK64" s="85">
        <v>653</v>
      </c>
      <c r="AL64" s="85">
        <v>109</v>
      </c>
      <c r="AM64" s="85">
        <v>2140</v>
      </c>
      <c r="AN64" s="85">
        <v>23</v>
      </c>
      <c r="AO64" s="85">
        <v>86</v>
      </c>
      <c r="AP64" s="85">
        <v>133</v>
      </c>
      <c r="AQ64" s="85">
        <v>556</v>
      </c>
      <c r="AR64" s="85">
        <v>22</v>
      </c>
      <c r="AS64" s="85">
        <v>373</v>
      </c>
      <c r="AT64" s="85">
        <v>1201</v>
      </c>
      <c r="AU64" s="85">
        <v>9086</v>
      </c>
      <c r="AV64" s="85">
        <f>F64-AT64</f>
        <v>67</v>
      </c>
      <c r="AW64" s="85">
        <f>G64-AU64</f>
        <v>990</v>
      </c>
    </row>
    <row r="65" spans="2:49">
      <c r="B65" s="378"/>
      <c r="D65" s="87"/>
      <c r="E65" s="386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</row>
    <row r="66" spans="2:49" ht="12" customHeight="1">
      <c r="B66" s="589" t="s">
        <v>351</v>
      </c>
      <c r="C66" s="590"/>
      <c r="D66" s="377"/>
      <c r="E66" s="374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85"/>
      <c r="AW66" s="85"/>
    </row>
    <row r="67" spans="2:49">
      <c r="B67" s="357"/>
      <c r="C67" s="365">
        <v>21</v>
      </c>
      <c r="D67" s="87" t="s">
        <v>365</v>
      </c>
      <c r="E67" s="86">
        <v>2009</v>
      </c>
      <c r="F67" s="85">
        <v>40856</v>
      </c>
      <c r="G67" s="85">
        <v>344942</v>
      </c>
      <c r="H67" s="85">
        <v>349</v>
      </c>
      <c r="I67" s="85">
        <v>4881</v>
      </c>
      <c r="J67" s="85">
        <v>77</v>
      </c>
      <c r="K67" s="85">
        <v>1328</v>
      </c>
      <c r="L67" s="85">
        <v>48</v>
      </c>
      <c r="M67" s="85">
        <v>439</v>
      </c>
      <c r="N67" s="85">
        <v>4657</v>
      </c>
      <c r="O67" s="85">
        <v>32723</v>
      </c>
      <c r="P67" s="85">
        <v>2553</v>
      </c>
      <c r="Q67" s="85">
        <v>46998</v>
      </c>
      <c r="R67" s="85">
        <v>79</v>
      </c>
      <c r="S67" s="85">
        <v>2050</v>
      </c>
      <c r="T67" s="85">
        <v>286</v>
      </c>
      <c r="U67" s="85">
        <v>3167</v>
      </c>
      <c r="V67" s="85">
        <v>867</v>
      </c>
      <c r="W67" s="85">
        <v>15176</v>
      </c>
      <c r="X67" s="85">
        <v>11280</v>
      </c>
      <c r="Y67" s="85">
        <v>66859</v>
      </c>
      <c r="Z67" s="85">
        <v>745</v>
      </c>
      <c r="AA67" s="85">
        <v>8333</v>
      </c>
      <c r="AB67" s="85">
        <v>1891</v>
      </c>
      <c r="AC67" s="85">
        <v>5334</v>
      </c>
      <c r="AD67" s="85">
        <v>1446</v>
      </c>
      <c r="AE67" s="85">
        <v>9128</v>
      </c>
      <c r="AF67" s="85">
        <v>4278</v>
      </c>
      <c r="AG67" s="85">
        <v>26908</v>
      </c>
      <c r="AH67" s="85">
        <v>3459</v>
      </c>
      <c r="AI67" s="85">
        <v>12536</v>
      </c>
      <c r="AJ67" s="85">
        <v>1658</v>
      </c>
      <c r="AK67" s="85">
        <v>17279</v>
      </c>
      <c r="AL67" s="85">
        <v>2602</v>
      </c>
      <c r="AM67" s="85">
        <v>48484</v>
      </c>
      <c r="AN67" s="85">
        <v>615</v>
      </c>
      <c r="AO67" s="85">
        <v>5170</v>
      </c>
      <c r="AP67" s="85">
        <v>3368</v>
      </c>
      <c r="AQ67" s="85">
        <v>23059</v>
      </c>
      <c r="AR67" s="85">
        <v>598</v>
      </c>
      <c r="AS67" s="85">
        <v>15090</v>
      </c>
      <c r="AT67" s="85">
        <v>38833</v>
      </c>
      <c r="AU67" s="85">
        <v>307463</v>
      </c>
      <c r="AV67" s="85">
        <v>2023</v>
      </c>
      <c r="AW67" s="85">
        <v>37479</v>
      </c>
    </row>
    <row r="68" spans="2:49">
      <c r="B68" s="357"/>
      <c r="C68" s="365">
        <v>24</v>
      </c>
      <c r="D68" s="87" t="s">
        <v>366</v>
      </c>
      <c r="E68" s="86">
        <v>2012</v>
      </c>
      <c r="F68" s="85" t="s">
        <v>364</v>
      </c>
      <c r="G68" s="85" t="s">
        <v>364</v>
      </c>
      <c r="H68" s="85" t="s">
        <v>364</v>
      </c>
      <c r="I68" s="85" t="s">
        <v>364</v>
      </c>
      <c r="J68" s="85" t="s">
        <v>364</v>
      </c>
      <c r="K68" s="85" t="s">
        <v>364</v>
      </c>
      <c r="L68" s="85" t="s">
        <v>364</v>
      </c>
      <c r="M68" s="85" t="s">
        <v>364</v>
      </c>
      <c r="N68" s="85" t="s">
        <v>364</v>
      </c>
      <c r="O68" s="85" t="s">
        <v>364</v>
      </c>
      <c r="P68" s="85" t="s">
        <v>364</v>
      </c>
      <c r="Q68" s="85" t="s">
        <v>364</v>
      </c>
      <c r="R68" s="85" t="s">
        <v>364</v>
      </c>
      <c r="S68" s="85" t="s">
        <v>364</v>
      </c>
      <c r="T68" s="85" t="s">
        <v>364</v>
      </c>
      <c r="U68" s="85" t="s">
        <v>364</v>
      </c>
      <c r="V68" s="85" t="s">
        <v>364</v>
      </c>
      <c r="W68" s="85" t="s">
        <v>364</v>
      </c>
      <c r="X68" s="85" t="s">
        <v>364</v>
      </c>
      <c r="Y68" s="85" t="s">
        <v>364</v>
      </c>
      <c r="Z68" s="85" t="s">
        <v>364</v>
      </c>
      <c r="AA68" s="85" t="s">
        <v>364</v>
      </c>
      <c r="AB68" s="85" t="s">
        <v>364</v>
      </c>
      <c r="AC68" s="85" t="s">
        <v>364</v>
      </c>
      <c r="AD68" s="85" t="s">
        <v>364</v>
      </c>
      <c r="AE68" s="85" t="s">
        <v>364</v>
      </c>
      <c r="AF68" s="85" t="s">
        <v>364</v>
      </c>
      <c r="AG68" s="85" t="s">
        <v>364</v>
      </c>
      <c r="AH68" s="85" t="s">
        <v>364</v>
      </c>
      <c r="AI68" s="85" t="s">
        <v>364</v>
      </c>
      <c r="AJ68" s="85" t="s">
        <v>364</v>
      </c>
      <c r="AK68" s="85" t="s">
        <v>364</v>
      </c>
      <c r="AL68" s="85" t="s">
        <v>364</v>
      </c>
      <c r="AM68" s="85" t="s">
        <v>364</v>
      </c>
      <c r="AN68" s="85" t="s">
        <v>364</v>
      </c>
      <c r="AO68" s="85" t="s">
        <v>364</v>
      </c>
      <c r="AP68" s="85" t="s">
        <v>364</v>
      </c>
      <c r="AQ68" s="85" t="s">
        <v>364</v>
      </c>
      <c r="AR68" s="85" t="s">
        <v>364</v>
      </c>
      <c r="AS68" s="85" t="s">
        <v>364</v>
      </c>
      <c r="AT68" s="85">
        <v>36300</v>
      </c>
      <c r="AU68" s="85">
        <v>292056</v>
      </c>
      <c r="AV68" s="85" t="s">
        <v>364</v>
      </c>
      <c r="AW68" s="85" t="s">
        <v>364</v>
      </c>
    </row>
    <row r="69" spans="2:49">
      <c r="B69" s="357"/>
      <c r="C69" s="365">
        <v>26</v>
      </c>
      <c r="D69" s="87" t="s">
        <v>365</v>
      </c>
      <c r="E69" s="86">
        <v>2014</v>
      </c>
      <c r="F69" s="85">
        <v>37836</v>
      </c>
      <c r="G69" s="85">
        <v>329036</v>
      </c>
      <c r="H69" s="85">
        <v>376</v>
      </c>
      <c r="I69" s="85">
        <v>4030</v>
      </c>
      <c r="J69" s="85">
        <v>72</v>
      </c>
      <c r="K69" s="85">
        <v>1093</v>
      </c>
      <c r="L69" s="85">
        <v>33</v>
      </c>
      <c r="M69" s="85">
        <v>251</v>
      </c>
      <c r="N69" s="85">
        <v>3988</v>
      </c>
      <c r="O69" s="85">
        <v>28227</v>
      </c>
      <c r="P69" s="85">
        <v>2508</v>
      </c>
      <c r="Q69" s="85">
        <v>44344</v>
      </c>
      <c r="R69" s="85">
        <v>80</v>
      </c>
      <c r="S69" s="85">
        <v>2305</v>
      </c>
      <c r="T69" s="85">
        <v>264</v>
      </c>
      <c r="U69" s="85">
        <v>3263</v>
      </c>
      <c r="V69" s="85">
        <v>743</v>
      </c>
      <c r="W69" s="85">
        <v>12729</v>
      </c>
      <c r="X69" s="85">
        <v>9796</v>
      </c>
      <c r="Y69" s="85">
        <v>58544</v>
      </c>
      <c r="Z69" s="85">
        <v>659</v>
      </c>
      <c r="AA69" s="85">
        <v>7337</v>
      </c>
      <c r="AB69" s="85">
        <v>1795</v>
      </c>
      <c r="AC69" s="85">
        <v>5019</v>
      </c>
      <c r="AD69" s="85">
        <v>1375</v>
      </c>
      <c r="AE69" s="85">
        <v>8435</v>
      </c>
      <c r="AF69" s="85">
        <v>4083</v>
      </c>
      <c r="AG69" s="85">
        <v>26717</v>
      </c>
      <c r="AH69" s="85">
        <v>3310</v>
      </c>
      <c r="AI69" s="85">
        <v>11896</v>
      </c>
      <c r="AJ69" s="85">
        <v>1598</v>
      </c>
      <c r="AK69" s="85">
        <v>17419</v>
      </c>
      <c r="AL69" s="85">
        <v>3000</v>
      </c>
      <c r="AM69" s="85">
        <v>55428</v>
      </c>
      <c r="AN69" s="85">
        <v>551</v>
      </c>
      <c r="AO69" s="85">
        <v>5152</v>
      </c>
      <c r="AP69" s="85">
        <v>3056</v>
      </c>
      <c r="AQ69" s="85">
        <v>22264</v>
      </c>
      <c r="AR69" s="85">
        <v>549</v>
      </c>
      <c r="AS69" s="85">
        <v>14583</v>
      </c>
      <c r="AT69" s="85">
        <v>35971</v>
      </c>
      <c r="AU69" s="85">
        <v>292310</v>
      </c>
      <c r="AV69" s="85">
        <v>1865</v>
      </c>
      <c r="AW69" s="85">
        <v>36726</v>
      </c>
    </row>
    <row r="70" spans="2:49">
      <c r="B70" s="378"/>
      <c r="C70" s="379">
        <v>28</v>
      </c>
      <c r="D70" s="87" t="s">
        <v>362</v>
      </c>
      <c r="E70" s="86">
        <v>2016</v>
      </c>
      <c r="F70" s="85" t="s">
        <v>364</v>
      </c>
      <c r="G70" s="85" t="s">
        <v>364</v>
      </c>
      <c r="H70" s="85" t="s">
        <v>364</v>
      </c>
      <c r="I70" s="85" t="s">
        <v>364</v>
      </c>
      <c r="J70" s="85" t="s">
        <v>364</v>
      </c>
      <c r="K70" s="85" t="s">
        <v>364</v>
      </c>
      <c r="L70" s="85" t="s">
        <v>364</v>
      </c>
      <c r="M70" s="85" t="s">
        <v>364</v>
      </c>
      <c r="N70" s="85" t="s">
        <v>364</v>
      </c>
      <c r="O70" s="85" t="s">
        <v>364</v>
      </c>
      <c r="P70" s="85" t="s">
        <v>364</v>
      </c>
      <c r="Q70" s="85" t="s">
        <v>364</v>
      </c>
      <c r="R70" s="85" t="s">
        <v>364</v>
      </c>
      <c r="S70" s="85" t="s">
        <v>364</v>
      </c>
      <c r="T70" s="85" t="s">
        <v>364</v>
      </c>
      <c r="U70" s="85" t="s">
        <v>364</v>
      </c>
      <c r="V70" s="85" t="s">
        <v>364</v>
      </c>
      <c r="W70" s="85" t="s">
        <v>364</v>
      </c>
      <c r="X70" s="85" t="s">
        <v>364</v>
      </c>
      <c r="Y70" s="85" t="s">
        <v>364</v>
      </c>
      <c r="Z70" s="85" t="s">
        <v>364</v>
      </c>
      <c r="AA70" s="85" t="s">
        <v>364</v>
      </c>
      <c r="AB70" s="85" t="s">
        <v>364</v>
      </c>
      <c r="AC70" s="85" t="s">
        <v>364</v>
      </c>
      <c r="AD70" s="85" t="s">
        <v>364</v>
      </c>
      <c r="AE70" s="85" t="s">
        <v>364</v>
      </c>
      <c r="AF70" s="85" t="s">
        <v>364</v>
      </c>
      <c r="AG70" s="85" t="s">
        <v>364</v>
      </c>
      <c r="AH70" s="85" t="s">
        <v>364</v>
      </c>
      <c r="AI70" s="85" t="s">
        <v>364</v>
      </c>
      <c r="AJ70" s="85" t="s">
        <v>364</v>
      </c>
      <c r="AK70" s="85" t="s">
        <v>364</v>
      </c>
      <c r="AL70" s="85" t="s">
        <v>364</v>
      </c>
      <c r="AM70" s="85" t="s">
        <v>364</v>
      </c>
      <c r="AN70" s="85" t="s">
        <v>364</v>
      </c>
      <c r="AO70" s="85" t="s">
        <v>364</v>
      </c>
      <c r="AP70" s="85" t="s">
        <v>364</v>
      </c>
      <c r="AQ70" s="85" t="s">
        <v>364</v>
      </c>
      <c r="AR70" s="85" t="s">
        <v>364</v>
      </c>
      <c r="AS70" s="85" t="s">
        <v>364</v>
      </c>
      <c r="AT70" s="85">
        <v>34987</v>
      </c>
      <c r="AU70" s="85">
        <v>290557</v>
      </c>
      <c r="AV70" s="85" t="s">
        <v>361</v>
      </c>
      <c r="AW70" s="85" t="s">
        <v>361</v>
      </c>
    </row>
    <row r="71" spans="2:49">
      <c r="B71" s="378" t="s">
        <v>363</v>
      </c>
      <c r="C71" s="379">
        <v>3</v>
      </c>
      <c r="D71" s="87" t="s">
        <v>362</v>
      </c>
      <c r="E71" s="86">
        <v>2021</v>
      </c>
      <c r="F71" s="85">
        <v>34222</v>
      </c>
      <c r="G71" s="85">
        <v>335081</v>
      </c>
      <c r="H71" s="85">
        <v>632</v>
      </c>
      <c r="I71" s="85">
        <v>7010</v>
      </c>
      <c r="J71" s="85">
        <v>71</v>
      </c>
      <c r="K71" s="85">
        <v>1029</v>
      </c>
      <c r="L71" s="85">
        <v>31</v>
      </c>
      <c r="M71" s="85">
        <v>237</v>
      </c>
      <c r="N71" s="85">
        <v>3390</v>
      </c>
      <c r="O71" s="85">
        <v>26155</v>
      </c>
      <c r="P71" s="85">
        <v>2099</v>
      </c>
      <c r="Q71" s="85">
        <v>44821</v>
      </c>
      <c r="R71" s="85">
        <v>73</v>
      </c>
      <c r="S71" s="85">
        <v>1481</v>
      </c>
      <c r="T71" s="85">
        <v>252</v>
      </c>
      <c r="U71" s="85">
        <v>3371</v>
      </c>
      <c r="V71" s="85">
        <v>731</v>
      </c>
      <c r="W71" s="85">
        <v>11961</v>
      </c>
      <c r="X71" s="85">
        <v>8218</v>
      </c>
      <c r="Y71" s="85">
        <v>57786</v>
      </c>
      <c r="Z71" s="85">
        <v>540</v>
      </c>
      <c r="AA71" s="85">
        <v>6982</v>
      </c>
      <c r="AB71" s="85">
        <v>1566</v>
      </c>
      <c r="AC71" s="85">
        <v>5549</v>
      </c>
      <c r="AD71" s="85">
        <v>1406</v>
      </c>
      <c r="AE71" s="85">
        <v>7372</v>
      </c>
      <c r="AF71" s="85">
        <v>3271</v>
      </c>
      <c r="AG71" s="85">
        <v>20706</v>
      </c>
      <c r="AH71" s="85">
        <v>3021</v>
      </c>
      <c r="AI71" s="85">
        <v>10499</v>
      </c>
      <c r="AJ71" s="85">
        <v>858</v>
      </c>
      <c r="AK71" s="85">
        <v>7035</v>
      </c>
      <c r="AL71" s="85">
        <v>2950</v>
      </c>
      <c r="AM71" s="85">
        <v>53421</v>
      </c>
      <c r="AN71" s="85">
        <v>512</v>
      </c>
      <c r="AO71" s="85">
        <v>3391</v>
      </c>
      <c r="AP71" s="85">
        <v>3016</v>
      </c>
      <c r="AQ71" s="85">
        <v>27790</v>
      </c>
      <c r="AR71" s="85" t="s">
        <v>361</v>
      </c>
      <c r="AS71" s="85">
        <v>15763</v>
      </c>
      <c r="AT71" s="85">
        <v>32637</v>
      </c>
      <c r="AU71" s="85">
        <v>296596</v>
      </c>
      <c r="AV71" s="85">
        <v>1585</v>
      </c>
      <c r="AW71" s="85">
        <v>38485</v>
      </c>
    </row>
    <row r="72" spans="2:49">
      <c r="B72" s="381"/>
      <c r="C72" s="382"/>
      <c r="D72" s="82"/>
      <c r="E72" s="386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</row>
    <row r="73" spans="2:49">
      <c r="D73" s="79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</row>
    <row r="74" spans="2:49">
      <c r="B74" s="79" t="s">
        <v>360</v>
      </c>
      <c r="D74" s="79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</row>
    <row r="75" spans="2:49">
      <c r="B75" s="79" t="s">
        <v>359</v>
      </c>
      <c r="D75" s="79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</row>
    <row r="76" spans="2:49">
      <c r="B76" s="79" t="s">
        <v>358</v>
      </c>
      <c r="C76" s="79"/>
      <c r="D76" s="79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</row>
    <row r="77" spans="2:49">
      <c r="B77" s="79"/>
      <c r="C77" s="79" t="s">
        <v>357</v>
      </c>
      <c r="D77" s="79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</row>
    <row r="78" spans="2:49">
      <c r="B78" s="79"/>
      <c r="C78" s="79" t="s">
        <v>356</v>
      </c>
      <c r="D78" s="79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</row>
    <row r="79" spans="2:49">
      <c r="B79" s="77" t="s">
        <v>1171</v>
      </c>
    </row>
    <row r="83" spans="2:8" ht="39.950000000000003" customHeight="1" thickBot="1">
      <c r="B83" s="76" t="s">
        <v>355</v>
      </c>
      <c r="C83" s="75"/>
      <c r="D83" s="75"/>
      <c r="E83" s="75"/>
      <c r="F83" s="74"/>
      <c r="G83" s="73"/>
    </row>
    <row r="84" spans="2:8" ht="19.5" thickTop="1"/>
    <row r="85" spans="2:8">
      <c r="B85" s="72" t="s">
        <v>354</v>
      </c>
      <c r="C85" s="71"/>
      <c r="D85" s="70"/>
      <c r="E85" s="70"/>
      <c r="F85" s="69"/>
    </row>
    <row r="86" spans="2:8">
      <c r="B86" s="594" t="s">
        <v>353</v>
      </c>
      <c r="C86" s="595"/>
      <c r="D86" s="595"/>
      <c r="E86" s="595"/>
      <c r="F86" s="68" t="s">
        <v>352</v>
      </c>
      <c r="G86" s="68" t="s">
        <v>351</v>
      </c>
      <c r="H86" s="67"/>
    </row>
    <row r="87" spans="2:8">
      <c r="B87" s="596" t="s">
        <v>350</v>
      </c>
      <c r="C87" s="597"/>
      <c r="D87" s="597"/>
      <c r="E87" s="597"/>
      <c r="F87" s="63">
        <v>1</v>
      </c>
      <c r="G87" s="62">
        <v>166</v>
      </c>
    </row>
    <row r="88" spans="2:8">
      <c r="B88" s="596" t="s">
        <v>349</v>
      </c>
      <c r="C88" s="597"/>
      <c r="D88" s="597"/>
      <c r="E88" s="597"/>
      <c r="F88" s="63">
        <v>1</v>
      </c>
      <c r="G88" s="62">
        <v>193</v>
      </c>
    </row>
    <row r="89" spans="2:8">
      <c r="B89" s="596" t="s">
        <v>348</v>
      </c>
      <c r="C89" s="597"/>
      <c r="D89" s="597"/>
      <c r="E89" s="597"/>
      <c r="F89" s="63">
        <v>1</v>
      </c>
      <c r="G89" s="62">
        <v>204</v>
      </c>
    </row>
    <row r="90" spans="2:8">
      <c r="B90" s="596" t="s">
        <v>347</v>
      </c>
      <c r="C90" s="597"/>
      <c r="D90" s="597"/>
      <c r="E90" s="597"/>
      <c r="F90" s="63">
        <v>1</v>
      </c>
      <c r="G90" s="64">
        <v>215</v>
      </c>
    </row>
    <row r="91" spans="2:8">
      <c r="B91" s="599" t="s">
        <v>346</v>
      </c>
      <c r="C91" s="599"/>
      <c r="D91" s="599"/>
      <c r="E91" s="599"/>
      <c r="F91" s="66">
        <v>4</v>
      </c>
      <c r="G91" s="65">
        <v>234</v>
      </c>
    </row>
    <row r="92" spans="2:8">
      <c r="B92" s="591" t="s">
        <v>345</v>
      </c>
      <c r="C92" s="591"/>
      <c r="D92" s="591"/>
      <c r="E92" s="591"/>
      <c r="F92" s="63">
        <v>6</v>
      </c>
      <c r="G92" s="64">
        <v>251</v>
      </c>
    </row>
    <row r="93" spans="2:8">
      <c r="B93" s="591" t="s">
        <v>344</v>
      </c>
      <c r="C93" s="591"/>
      <c r="D93" s="591"/>
      <c r="E93" s="591"/>
      <c r="F93" s="63">
        <v>6</v>
      </c>
      <c r="G93" s="64">
        <v>259</v>
      </c>
    </row>
    <row r="94" spans="2:8">
      <c r="B94" s="591" t="s">
        <v>343</v>
      </c>
      <c r="C94" s="591"/>
      <c r="D94" s="591"/>
      <c r="E94" s="591"/>
      <c r="F94" s="63">
        <v>7</v>
      </c>
      <c r="G94" s="62">
        <v>273</v>
      </c>
    </row>
    <row r="95" spans="2:8">
      <c r="B95" s="591" t="s">
        <v>342</v>
      </c>
      <c r="C95" s="591"/>
      <c r="D95" s="591"/>
      <c r="E95" s="591"/>
      <c r="F95" s="63">
        <v>6</v>
      </c>
      <c r="G95" s="62">
        <v>275</v>
      </c>
    </row>
    <row r="96" spans="2:8">
      <c r="B96" s="591" t="s">
        <v>341</v>
      </c>
      <c r="C96" s="591"/>
      <c r="D96" s="591"/>
      <c r="E96" s="591"/>
      <c r="F96" s="63">
        <v>5</v>
      </c>
      <c r="G96" s="62">
        <v>277</v>
      </c>
    </row>
    <row r="97" spans="2:15">
      <c r="B97" s="591" t="s">
        <v>340</v>
      </c>
      <c r="C97" s="591"/>
      <c r="D97" s="591"/>
      <c r="E97" s="591"/>
      <c r="F97" s="63">
        <v>6</v>
      </c>
      <c r="G97" s="62">
        <v>282</v>
      </c>
    </row>
    <row r="98" spans="2:15">
      <c r="B98" s="591" t="s">
        <v>339</v>
      </c>
      <c r="C98" s="591"/>
      <c r="D98" s="591"/>
      <c r="E98" s="591"/>
      <c r="F98" s="63">
        <v>6</v>
      </c>
      <c r="G98" s="62">
        <v>281</v>
      </c>
    </row>
    <row r="99" spans="2:15">
      <c r="B99" s="591" t="s">
        <v>338</v>
      </c>
      <c r="C99" s="591"/>
      <c r="D99" s="591"/>
      <c r="E99" s="591"/>
      <c r="F99" s="63">
        <v>6</v>
      </c>
      <c r="G99" s="62">
        <v>287</v>
      </c>
    </row>
    <row r="100" spans="2:15">
      <c r="B100" s="591" t="s">
        <v>337</v>
      </c>
      <c r="C100" s="591"/>
      <c r="D100" s="591"/>
      <c r="E100" s="591"/>
      <c r="F100" s="63">
        <v>6</v>
      </c>
      <c r="G100" s="62">
        <v>287</v>
      </c>
    </row>
    <row r="101" spans="2:15">
      <c r="B101" s="591" t="s">
        <v>336</v>
      </c>
      <c r="C101" s="591"/>
      <c r="D101" s="591"/>
      <c r="E101" s="591"/>
      <c r="F101" s="63">
        <v>6</v>
      </c>
      <c r="G101" s="62">
        <v>286</v>
      </c>
    </row>
    <row r="102" spans="2:15">
      <c r="B102" s="591" t="s">
        <v>335</v>
      </c>
      <c r="C102" s="591"/>
      <c r="D102" s="591"/>
      <c r="E102" s="591"/>
      <c r="F102" s="63">
        <v>6</v>
      </c>
      <c r="G102" s="62">
        <v>281</v>
      </c>
    </row>
    <row r="103" spans="2:15">
      <c r="B103" s="591" t="s">
        <v>334</v>
      </c>
      <c r="C103" s="591"/>
      <c r="D103" s="591"/>
      <c r="E103" s="591"/>
      <c r="F103" s="63">
        <v>6</v>
      </c>
      <c r="G103" s="62">
        <v>283</v>
      </c>
    </row>
    <row r="104" spans="2:15">
      <c r="B104" s="591" t="s">
        <v>1170</v>
      </c>
      <c r="C104" s="591"/>
      <c r="D104" s="591"/>
      <c r="E104" s="591"/>
      <c r="F104" s="63">
        <v>6</v>
      </c>
      <c r="G104" s="62">
        <v>279</v>
      </c>
    </row>
    <row r="105" spans="2:15">
      <c r="B105" s="591"/>
      <c r="C105" s="591"/>
      <c r="D105" s="591"/>
      <c r="E105" s="591"/>
      <c r="F105" s="63"/>
      <c r="G105" s="62"/>
    </row>
    <row r="106" spans="2:15">
      <c r="B106" s="59" t="s">
        <v>333</v>
      </c>
      <c r="C106" s="59"/>
      <c r="D106" s="60"/>
      <c r="E106" s="60"/>
      <c r="F106" s="60"/>
      <c r="G106" s="60"/>
      <c r="H106" s="59"/>
    </row>
    <row r="107" spans="2:15">
      <c r="B107" s="58" t="s">
        <v>332</v>
      </c>
      <c r="K107" s="56"/>
      <c r="L107" s="57"/>
      <c r="M107" s="57"/>
      <c r="N107" s="56"/>
      <c r="O107" s="55"/>
    </row>
    <row r="108" spans="2:15" ht="13.5" customHeight="1">
      <c r="B108" s="592" t="s">
        <v>331</v>
      </c>
      <c r="C108" s="593"/>
      <c r="D108" s="593"/>
      <c r="E108" s="593"/>
      <c r="F108" s="593"/>
      <c r="G108" s="593"/>
      <c r="H108" s="593"/>
      <c r="K108" s="54"/>
      <c r="L108" s="54"/>
      <c r="M108" s="54"/>
    </row>
    <row r="111" spans="2:15">
      <c r="K111" s="54"/>
      <c r="L111" s="54"/>
      <c r="M111" s="54"/>
      <c r="N111" s="54"/>
      <c r="O111" s="54"/>
    </row>
  </sheetData>
  <mergeCells count="118">
    <mergeCell ref="T56:T58"/>
    <mergeCell ref="AV56:AV58"/>
    <mergeCell ref="AW56:AW58"/>
    <mergeCell ref="AN56:AN58"/>
    <mergeCell ref="AO56:AO58"/>
    <mergeCell ref="AP56:AP58"/>
    <mergeCell ref="AQ56:AQ58"/>
    <mergeCell ref="R55:S55"/>
    <mergeCell ref="T55:U55"/>
    <mergeCell ref="F56:F58"/>
    <mergeCell ref="G56:G58"/>
    <mergeCell ref="F54:G55"/>
    <mergeCell ref="AU56:AU58"/>
    <mergeCell ref="AI56:AI58"/>
    <mergeCell ref="AJ56:AJ58"/>
    <mergeCell ref="AK56:AK58"/>
    <mergeCell ref="AL56:AL58"/>
    <mergeCell ref="AM56:AM58"/>
    <mergeCell ref="AR56:AR58"/>
    <mergeCell ref="AS56:AS58"/>
    <mergeCell ref="R56:R58"/>
    <mergeCell ref="AA56:AA58"/>
    <mergeCell ref="AB56:AB58"/>
    <mergeCell ref="AT56:AT58"/>
    <mergeCell ref="AD56:AD58"/>
    <mergeCell ref="AT54:AW54"/>
    <mergeCell ref="AD55:AE55"/>
    <mergeCell ref="AF55:AG55"/>
    <mergeCell ref="AH55:AI55"/>
    <mergeCell ref="AJ55:AK55"/>
    <mergeCell ref="AL55:AM55"/>
    <mergeCell ref="AN55:AO55"/>
    <mergeCell ref="AP55:AQ55"/>
    <mergeCell ref="AV55:AW55"/>
    <mergeCell ref="H54:AS54"/>
    <mergeCell ref="V55:W55"/>
    <mergeCell ref="X55:Y55"/>
    <mergeCell ref="Z55:AA55"/>
    <mergeCell ref="AB55:AC55"/>
    <mergeCell ref="J55:K55"/>
    <mergeCell ref="L55:M55"/>
    <mergeCell ref="N55:O55"/>
    <mergeCell ref="P55:Q55"/>
    <mergeCell ref="H55:I55"/>
    <mergeCell ref="AR55:AS55"/>
    <mergeCell ref="AT55:AU55"/>
    <mergeCell ref="B93:E93"/>
    <mergeCell ref="B66:C66"/>
    <mergeCell ref="B59:C59"/>
    <mergeCell ref="B54:E58"/>
    <mergeCell ref="B95:E95"/>
    <mergeCell ref="B108:H108"/>
    <mergeCell ref="B86:E86"/>
    <mergeCell ref="B87:E87"/>
    <mergeCell ref="B88:E88"/>
    <mergeCell ref="B89:E89"/>
    <mergeCell ref="B90:E90"/>
    <mergeCell ref="B102:E102"/>
    <mergeCell ref="B103:E103"/>
    <mergeCell ref="B104:E104"/>
    <mergeCell ref="B105:E105"/>
    <mergeCell ref="B97:E97"/>
    <mergeCell ref="B101:E101"/>
    <mergeCell ref="B91:E91"/>
    <mergeCell ref="B98:E98"/>
    <mergeCell ref="B99:E99"/>
    <mergeCell ref="B100:E100"/>
    <mergeCell ref="B94:E94"/>
    <mergeCell ref="B92:E92"/>
    <mergeCell ref="B96:E96"/>
    <mergeCell ref="Y56:Y58"/>
    <mergeCell ref="B7:C7"/>
    <mergeCell ref="B25:C25"/>
    <mergeCell ref="S56:S58"/>
    <mergeCell ref="AB5:AC5"/>
    <mergeCell ref="AD5:AE5"/>
    <mergeCell ref="AF5:AG5"/>
    <mergeCell ref="R5:S5"/>
    <mergeCell ref="X5:Y5"/>
    <mergeCell ref="Z5:AA5"/>
    <mergeCell ref="T5:U5"/>
    <mergeCell ref="V5:W5"/>
    <mergeCell ref="F4:G5"/>
    <mergeCell ref="H5:I5"/>
    <mergeCell ref="J5:K5"/>
    <mergeCell ref="L5:M5"/>
    <mergeCell ref="N5:O5"/>
    <mergeCell ref="P5:Q5"/>
    <mergeCell ref="H4:AM4"/>
    <mergeCell ref="AE56:AE58"/>
    <mergeCell ref="AF56:AF58"/>
    <mergeCell ref="AG56:AG58"/>
    <mergeCell ref="AH56:AH58"/>
    <mergeCell ref="Z56:Z58"/>
    <mergeCell ref="K56:K58"/>
    <mergeCell ref="L56:L58"/>
    <mergeCell ref="H20:AM23"/>
    <mergeCell ref="H38:AM41"/>
    <mergeCell ref="Q56:Q58"/>
    <mergeCell ref="AN4:AQ4"/>
    <mergeCell ref="B4:E6"/>
    <mergeCell ref="AH5:AI5"/>
    <mergeCell ref="AJ5:AK5"/>
    <mergeCell ref="AL5:AM5"/>
    <mergeCell ref="AN5:AO5"/>
    <mergeCell ref="AP5:AQ5"/>
    <mergeCell ref="M56:M58"/>
    <mergeCell ref="N56:N58"/>
    <mergeCell ref="O56:O58"/>
    <mergeCell ref="J56:J58"/>
    <mergeCell ref="P56:P58"/>
    <mergeCell ref="H56:H58"/>
    <mergeCell ref="I56:I58"/>
    <mergeCell ref="AC56:AC58"/>
    <mergeCell ref="U56:U58"/>
    <mergeCell ref="V56:V58"/>
    <mergeCell ref="W56:W58"/>
    <mergeCell ref="X56:X58"/>
  </mergeCells>
  <phoneticPr fontId="9"/>
  <pageMargins left="0.59055118110236227" right="0.59055118110236227" top="0.59055118110236227" bottom="0.59055118110236227" header="0.31496062992125984" footer="0.31496062992125984"/>
  <pageSetup paperSize="9" scale="30" orientation="landscape" horizontalDpi="300" verticalDpi="300" r:id="rId1"/>
  <rowBreaks count="1" manualBreakCount="1">
    <brk id="50" max="16383" man="1"/>
  </rowBreaks>
  <colBreaks count="1" manualBreakCount="1">
    <brk id="26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7A855-10A2-436C-9CD4-BDBDE64FA8AF}">
  <sheetPr>
    <pageSetUpPr fitToPage="1"/>
  </sheetPr>
  <dimension ref="B1:AB87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8.75"/>
  <cols>
    <col min="2" max="4" width="5.625" customWidth="1"/>
    <col min="5" max="28" width="11.625" customWidth="1"/>
  </cols>
  <sheetData>
    <row r="1" spans="2:28" ht="39.950000000000003" customHeight="1" thickBot="1">
      <c r="B1" s="76" t="s">
        <v>1148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342"/>
    </row>
    <row r="2" spans="2:28" ht="19.5" thickTop="1"/>
    <row r="4" spans="2:28">
      <c r="B4" s="587" t="s">
        <v>106</v>
      </c>
      <c r="C4" s="587"/>
      <c r="D4" s="587"/>
      <c r="E4" s="587" t="s">
        <v>1147</v>
      </c>
      <c r="F4" s="587"/>
      <c r="G4" s="587"/>
      <c r="H4" s="587"/>
      <c r="I4" s="587"/>
      <c r="J4" s="587" t="s">
        <v>1146</v>
      </c>
      <c r="K4" s="587"/>
      <c r="L4" s="587"/>
      <c r="M4" s="587"/>
      <c r="N4" s="587" t="s">
        <v>1145</v>
      </c>
      <c r="O4" s="587"/>
      <c r="P4" s="587"/>
      <c r="Q4" s="588" t="s">
        <v>1144</v>
      </c>
      <c r="R4" s="587" t="s">
        <v>1143</v>
      </c>
      <c r="S4" s="587"/>
      <c r="T4" s="587" t="s">
        <v>1142</v>
      </c>
      <c r="U4" s="587"/>
      <c r="V4" s="587"/>
      <c r="W4" s="587" t="s">
        <v>1141</v>
      </c>
      <c r="X4" s="587"/>
      <c r="Y4" s="587"/>
      <c r="Z4" s="587"/>
      <c r="AA4" s="587"/>
      <c r="AB4" s="587"/>
    </row>
    <row r="5" spans="2:28" ht="27" customHeight="1">
      <c r="B5" s="587"/>
      <c r="C5" s="587"/>
      <c r="D5" s="587"/>
      <c r="E5" s="349" t="s">
        <v>1013</v>
      </c>
      <c r="F5" s="349" t="s">
        <v>1127</v>
      </c>
      <c r="G5" s="349" t="s">
        <v>1126</v>
      </c>
      <c r="H5" s="349" t="s">
        <v>1125</v>
      </c>
      <c r="I5" s="349" t="s">
        <v>909</v>
      </c>
      <c r="J5" s="349" t="s">
        <v>1140</v>
      </c>
      <c r="K5" s="349" t="s">
        <v>1139</v>
      </c>
      <c r="L5" s="349" t="s">
        <v>1138</v>
      </c>
      <c r="M5" s="349" t="s">
        <v>1137</v>
      </c>
      <c r="N5" s="349" t="s">
        <v>1136</v>
      </c>
      <c r="O5" s="349" t="s">
        <v>1135</v>
      </c>
      <c r="P5" s="349" t="s">
        <v>1134</v>
      </c>
      <c r="Q5" s="587"/>
      <c r="R5" s="349" t="s">
        <v>1133</v>
      </c>
      <c r="S5" s="349" t="s">
        <v>1132</v>
      </c>
      <c r="T5" s="353" t="s">
        <v>1131</v>
      </c>
      <c r="U5" s="353" t="s">
        <v>1130</v>
      </c>
      <c r="V5" s="353" t="s">
        <v>1129</v>
      </c>
      <c r="W5" s="349" t="s">
        <v>1128</v>
      </c>
      <c r="X5" s="349" t="s">
        <v>1127</v>
      </c>
      <c r="Y5" s="349" t="s">
        <v>1126</v>
      </c>
      <c r="Z5" s="349" t="s">
        <v>1125</v>
      </c>
      <c r="AA5" s="349" t="s">
        <v>909</v>
      </c>
      <c r="AB5" s="349" t="s">
        <v>1124</v>
      </c>
    </row>
    <row r="6" spans="2:28">
      <c r="B6" s="152" t="s">
        <v>352</v>
      </c>
      <c r="C6" s="282"/>
      <c r="D6" s="34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  <c r="AA6" s="207"/>
      <c r="AB6" s="207"/>
    </row>
    <row r="7" spans="2:28">
      <c r="B7" s="364" t="s">
        <v>411</v>
      </c>
      <c r="C7" s="379">
        <v>61</v>
      </c>
      <c r="D7" s="86">
        <v>1986</v>
      </c>
      <c r="E7" s="214">
        <v>24</v>
      </c>
      <c r="F7" s="214">
        <v>10</v>
      </c>
      <c r="G7" s="214" t="s">
        <v>188</v>
      </c>
      <c r="H7" s="214">
        <v>1</v>
      </c>
      <c r="I7" s="214">
        <v>13</v>
      </c>
      <c r="J7" s="214">
        <v>4</v>
      </c>
      <c r="K7" s="214">
        <v>3</v>
      </c>
      <c r="L7" s="214">
        <v>4</v>
      </c>
      <c r="M7" s="214" t="s">
        <v>1123</v>
      </c>
      <c r="N7" s="214">
        <v>2</v>
      </c>
      <c r="O7" s="214">
        <v>3</v>
      </c>
      <c r="P7" s="214">
        <v>4</v>
      </c>
      <c r="Q7" s="214">
        <v>25</v>
      </c>
      <c r="R7" s="214" t="s">
        <v>188</v>
      </c>
      <c r="S7" s="214">
        <v>4</v>
      </c>
      <c r="T7" s="214">
        <v>499</v>
      </c>
      <c r="U7" s="214" t="s">
        <v>1122</v>
      </c>
      <c r="V7" s="214" t="s">
        <v>188</v>
      </c>
      <c r="W7" s="214">
        <v>37414</v>
      </c>
      <c r="X7" s="214">
        <v>37297</v>
      </c>
      <c r="Y7" s="214" t="s">
        <v>188</v>
      </c>
      <c r="Z7" s="214">
        <v>117</v>
      </c>
      <c r="AA7" s="214" t="s">
        <v>188</v>
      </c>
      <c r="AB7" s="214" t="s">
        <v>441</v>
      </c>
    </row>
    <row r="8" spans="2:28">
      <c r="B8" s="295"/>
      <c r="C8" s="379">
        <v>62</v>
      </c>
      <c r="D8" s="86">
        <v>1987</v>
      </c>
      <c r="E8" s="214">
        <v>28</v>
      </c>
      <c r="F8" s="214">
        <v>13</v>
      </c>
      <c r="G8" s="214">
        <v>6</v>
      </c>
      <c r="H8" s="214">
        <v>1</v>
      </c>
      <c r="I8" s="214">
        <v>8</v>
      </c>
      <c r="J8" s="214">
        <v>4</v>
      </c>
      <c r="K8" s="214">
        <v>1</v>
      </c>
      <c r="L8" s="214">
        <v>10</v>
      </c>
      <c r="M8" s="214" t="s">
        <v>1123</v>
      </c>
      <c r="N8" s="214">
        <v>2</v>
      </c>
      <c r="O8" s="214" t="s">
        <v>188</v>
      </c>
      <c r="P8" s="214">
        <v>7</v>
      </c>
      <c r="Q8" s="214">
        <v>29</v>
      </c>
      <c r="R8" s="214" t="s">
        <v>188</v>
      </c>
      <c r="S8" s="214">
        <v>5</v>
      </c>
      <c r="T8" s="214">
        <v>363</v>
      </c>
      <c r="U8" s="214" t="s">
        <v>1122</v>
      </c>
      <c r="V8" s="214">
        <v>32</v>
      </c>
      <c r="W8" s="214">
        <v>17025</v>
      </c>
      <c r="X8" s="214">
        <v>16799</v>
      </c>
      <c r="Y8" s="214">
        <v>93</v>
      </c>
      <c r="Z8" s="214">
        <v>126</v>
      </c>
      <c r="AA8" s="214">
        <v>7</v>
      </c>
      <c r="AB8" s="214" t="s">
        <v>441</v>
      </c>
    </row>
    <row r="9" spans="2:28">
      <c r="B9" s="295"/>
      <c r="C9" s="379">
        <v>63</v>
      </c>
      <c r="D9" s="86">
        <v>1988</v>
      </c>
      <c r="E9" s="214">
        <v>21</v>
      </c>
      <c r="F9" s="214">
        <v>18</v>
      </c>
      <c r="G9" s="214">
        <v>1</v>
      </c>
      <c r="H9" s="214" t="s">
        <v>188</v>
      </c>
      <c r="I9" s="214">
        <v>2</v>
      </c>
      <c r="J9" s="214">
        <v>7</v>
      </c>
      <c r="K9" s="214">
        <v>1</v>
      </c>
      <c r="L9" s="214">
        <v>13</v>
      </c>
      <c r="M9" s="214" t="s">
        <v>1123</v>
      </c>
      <c r="N9" s="214">
        <v>4</v>
      </c>
      <c r="O9" s="214">
        <v>1</v>
      </c>
      <c r="P9" s="214" t="s">
        <v>188</v>
      </c>
      <c r="Q9" s="214">
        <v>49</v>
      </c>
      <c r="R9" s="214" t="s">
        <v>188</v>
      </c>
      <c r="S9" s="214">
        <v>3</v>
      </c>
      <c r="T9" s="214">
        <v>752</v>
      </c>
      <c r="U9" s="214" t="s">
        <v>1122</v>
      </c>
      <c r="V9" s="214">
        <v>1</v>
      </c>
      <c r="W9" s="214">
        <v>68308</v>
      </c>
      <c r="X9" s="214">
        <v>68308</v>
      </c>
      <c r="Y9" s="214" t="s">
        <v>188</v>
      </c>
      <c r="Z9" s="214" t="s">
        <v>188</v>
      </c>
      <c r="AA9" s="214" t="s">
        <v>188</v>
      </c>
      <c r="AB9" s="214" t="s">
        <v>441</v>
      </c>
    </row>
    <row r="10" spans="2:28">
      <c r="B10" s="378" t="s">
        <v>87</v>
      </c>
      <c r="C10" s="379">
        <v>1</v>
      </c>
      <c r="D10" s="86">
        <v>1989</v>
      </c>
      <c r="E10" s="214">
        <v>33</v>
      </c>
      <c r="F10" s="214">
        <v>10</v>
      </c>
      <c r="G10" s="214">
        <v>7</v>
      </c>
      <c r="H10" s="214">
        <v>1</v>
      </c>
      <c r="I10" s="214">
        <v>15</v>
      </c>
      <c r="J10" s="214">
        <v>8</v>
      </c>
      <c r="K10" s="214">
        <v>1</v>
      </c>
      <c r="L10" s="214">
        <v>6</v>
      </c>
      <c r="M10" s="214" t="s">
        <v>1123</v>
      </c>
      <c r="N10" s="214">
        <v>3</v>
      </c>
      <c r="O10" s="214">
        <v>1</v>
      </c>
      <c r="P10" s="214">
        <v>2</v>
      </c>
      <c r="Q10" s="214">
        <v>19</v>
      </c>
      <c r="R10" s="214">
        <v>1</v>
      </c>
      <c r="S10" s="214">
        <v>2</v>
      </c>
      <c r="T10" s="214">
        <v>743</v>
      </c>
      <c r="U10" s="214" t="s">
        <v>1122</v>
      </c>
      <c r="V10" s="214">
        <v>110</v>
      </c>
      <c r="W10" s="214">
        <v>47371</v>
      </c>
      <c r="X10" s="214">
        <v>47044</v>
      </c>
      <c r="Y10" s="214">
        <v>227</v>
      </c>
      <c r="Z10" s="214">
        <v>100</v>
      </c>
      <c r="AA10" s="214" t="s">
        <v>188</v>
      </c>
      <c r="AB10" s="214" t="s">
        <v>441</v>
      </c>
    </row>
    <row r="11" spans="2:28">
      <c r="B11" s="148"/>
      <c r="C11" s="379">
        <v>2</v>
      </c>
      <c r="D11" s="86">
        <v>1990</v>
      </c>
      <c r="E11" s="214">
        <v>37</v>
      </c>
      <c r="F11" s="214">
        <v>15</v>
      </c>
      <c r="G11" s="214">
        <v>7</v>
      </c>
      <c r="H11" s="214" t="s">
        <v>188</v>
      </c>
      <c r="I11" s="214">
        <v>15</v>
      </c>
      <c r="J11" s="214">
        <v>5</v>
      </c>
      <c r="K11" s="214">
        <v>1</v>
      </c>
      <c r="L11" s="214">
        <v>11</v>
      </c>
      <c r="M11" s="214" t="s">
        <v>1123</v>
      </c>
      <c r="N11" s="214">
        <v>3</v>
      </c>
      <c r="O11" s="214">
        <v>1</v>
      </c>
      <c r="P11" s="214">
        <v>11</v>
      </c>
      <c r="Q11" s="214">
        <v>53</v>
      </c>
      <c r="R11" s="214" t="s">
        <v>188</v>
      </c>
      <c r="S11" s="214">
        <v>3</v>
      </c>
      <c r="T11" s="214">
        <v>496</v>
      </c>
      <c r="U11" s="214" t="s">
        <v>1122</v>
      </c>
      <c r="V11" s="214">
        <v>22</v>
      </c>
      <c r="W11" s="214">
        <v>19236</v>
      </c>
      <c r="X11" s="214">
        <v>19066</v>
      </c>
      <c r="Y11" s="214">
        <v>170</v>
      </c>
      <c r="Z11" s="214" t="s">
        <v>188</v>
      </c>
      <c r="AA11" s="214" t="s">
        <v>188</v>
      </c>
      <c r="AB11" s="214" t="s">
        <v>441</v>
      </c>
    </row>
    <row r="12" spans="2:28">
      <c r="B12" s="148"/>
      <c r="C12" s="379">
        <v>3</v>
      </c>
      <c r="D12" s="86">
        <v>1991</v>
      </c>
      <c r="E12" s="214">
        <v>25</v>
      </c>
      <c r="F12" s="214">
        <v>11</v>
      </c>
      <c r="G12" s="214">
        <v>1</v>
      </c>
      <c r="H12" s="214" t="s">
        <v>188</v>
      </c>
      <c r="I12" s="214">
        <v>13</v>
      </c>
      <c r="J12" s="214">
        <v>7</v>
      </c>
      <c r="K12" s="214" t="s">
        <v>188</v>
      </c>
      <c r="L12" s="214">
        <v>8</v>
      </c>
      <c r="M12" s="214" t="s">
        <v>1123</v>
      </c>
      <c r="N12" s="214">
        <v>3</v>
      </c>
      <c r="O12" s="214" t="s">
        <v>188</v>
      </c>
      <c r="P12" s="214">
        <v>4</v>
      </c>
      <c r="Q12" s="214">
        <v>15</v>
      </c>
      <c r="R12" s="214" t="s">
        <v>188</v>
      </c>
      <c r="S12" s="214">
        <v>2</v>
      </c>
      <c r="T12" s="214">
        <v>780</v>
      </c>
      <c r="U12" s="214" t="s">
        <v>1122</v>
      </c>
      <c r="V12" s="214">
        <v>4</v>
      </c>
      <c r="W12" s="214">
        <v>48099</v>
      </c>
      <c r="X12" s="214">
        <v>48099</v>
      </c>
      <c r="Y12" s="214" t="s">
        <v>188</v>
      </c>
      <c r="Z12" s="214" t="s">
        <v>188</v>
      </c>
      <c r="AA12" s="214" t="s">
        <v>188</v>
      </c>
      <c r="AB12" s="214" t="s">
        <v>441</v>
      </c>
    </row>
    <row r="13" spans="2:28">
      <c r="B13" s="148"/>
      <c r="C13" s="379">
        <v>4</v>
      </c>
      <c r="D13" s="86">
        <v>1992</v>
      </c>
      <c r="E13" s="214">
        <v>29</v>
      </c>
      <c r="F13" s="214">
        <v>11</v>
      </c>
      <c r="G13" s="214">
        <v>5</v>
      </c>
      <c r="H13" s="214">
        <v>3</v>
      </c>
      <c r="I13" s="214">
        <v>10</v>
      </c>
      <c r="J13" s="214">
        <v>9</v>
      </c>
      <c r="K13" s="214" t="s">
        <v>188</v>
      </c>
      <c r="L13" s="214">
        <v>5</v>
      </c>
      <c r="M13" s="214" t="s">
        <v>1123</v>
      </c>
      <c r="N13" s="214">
        <v>7</v>
      </c>
      <c r="O13" s="214" t="s">
        <v>188</v>
      </c>
      <c r="P13" s="214">
        <v>3</v>
      </c>
      <c r="Q13" s="214">
        <v>15</v>
      </c>
      <c r="R13" s="214" t="s">
        <v>188</v>
      </c>
      <c r="S13" s="214">
        <v>2</v>
      </c>
      <c r="T13" s="214">
        <v>555</v>
      </c>
      <c r="U13" s="214" t="s">
        <v>1122</v>
      </c>
      <c r="V13" s="214">
        <v>14</v>
      </c>
      <c r="W13" s="214">
        <v>24157</v>
      </c>
      <c r="X13" s="214">
        <v>22079</v>
      </c>
      <c r="Y13" s="214" t="s">
        <v>188</v>
      </c>
      <c r="Z13" s="214">
        <v>2078</v>
      </c>
      <c r="AA13" s="214" t="s">
        <v>188</v>
      </c>
      <c r="AB13" s="214" t="s">
        <v>441</v>
      </c>
    </row>
    <row r="14" spans="2:28">
      <c r="B14" s="148"/>
      <c r="C14" s="379">
        <v>5</v>
      </c>
      <c r="D14" s="86">
        <v>1993</v>
      </c>
      <c r="E14" s="214">
        <v>23</v>
      </c>
      <c r="F14" s="214">
        <v>11</v>
      </c>
      <c r="G14" s="214">
        <v>4</v>
      </c>
      <c r="H14" s="214" t="s">
        <v>188</v>
      </c>
      <c r="I14" s="214">
        <v>8</v>
      </c>
      <c r="J14" s="214">
        <v>6</v>
      </c>
      <c r="K14" s="214">
        <v>1</v>
      </c>
      <c r="L14" s="214">
        <v>8</v>
      </c>
      <c r="M14" s="214" t="s">
        <v>1123</v>
      </c>
      <c r="N14" s="214">
        <v>2</v>
      </c>
      <c r="O14" s="214" t="s">
        <v>188</v>
      </c>
      <c r="P14" s="214">
        <v>6</v>
      </c>
      <c r="Q14" s="214">
        <v>23</v>
      </c>
      <c r="R14" s="214">
        <v>1</v>
      </c>
      <c r="S14" s="214">
        <v>1</v>
      </c>
      <c r="T14" s="214">
        <v>552</v>
      </c>
      <c r="U14" s="214" t="s">
        <v>1122</v>
      </c>
      <c r="V14" s="214">
        <v>3</v>
      </c>
      <c r="W14" s="214">
        <v>15557</v>
      </c>
      <c r="X14" s="214">
        <v>15557</v>
      </c>
      <c r="Y14" s="214" t="s">
        <v>188</v>
      </c>
      <c r="Z14" s="214" t="s">
        <v>188</v>
      </c>
      <c r="AA14" s="214" t="s">
        <v>188</v>
      </c>
      <c r="AB14" s="214" t="s">
        <v>441</v>
      </c>
    </row>
    <row r="15" spans="2:28">
      <c r="B15" s="148"/>
      <c r="C15" s="379">
        <v>6</v>
      </c>
      <c r="D15" s="86">
        <v>1994</v>
      </c>
      <c r="E15" s="214">
        <v>47</v>
      </c>
      <c r="F15" s="214">
        <v>11</v>
      </c>
      <c r="G15" s="214">
        <v>8</v>
      </c>
      <c r="H15" s="214" t="s">
        <v>188</v>
      </c>
      <c r="I15" s="214">
        <v>28</v>
      </c>
      <c r="J15" s="214">
        <v>5</v>
      </c>
      <c r="K15" s="214" t="s">
        <v>188</v>
      </c>
      <c r="L15" s="214">
        <v>6</v>
      </c>
      <c r="M15" s="214" t="s">
        <v>1123</v>
      </c>
      <c r="N15" s="214">
        <v>2</v>
      </c>
      <c r="O15" s="214" t="s">
        <v>188</v>
      </c>
      <c r="P15" s="214">
        <v>3</v>
      </c>
      <c r="Q15" s="214">
        <v>13</v>
      </c>
      <c r="R15" s="214" t="s">
        <v>188</v>
      </c>
      <c r="S15" s="214">
        <v>2</v>
      </c>
      <c r="T15" s="214">
        <v>472</v>
      </c>
      <c r="U15" s="214" t="s">
        <v>1122</v>
      </c>
      <c r="V15" s="214">
        <v>58</v>
      </c>
      <c r="W15" s="214">
        <v>14278</v>
      </c>
      <c r="X15" s="214">
        <v>13988</v>
      </c>
      <c r="Y15" s="214">
        <v>290</v>
      </c>
      <c r="Z15" s="214" t="s">
        <v>188</v>
      </c>
      <c r="AA15" s="214" t="s">
        <v>188</v>
      </c>
      <c r="AB15" s="214" t="s">
        <v>441</v>
      </c>
    </row>
    <row r="16" spans="2:28">
      <c r="B16" s="148"/>
      <c r="C16" s="379">
        <v>7</v>
      </c>
      <c r="D16" s="86">
        <v>1995</v>
      </c>
      <c r="E16" s="214">
        <v>29</v>
      </c>
      <c r="F16" s="214">
        <v>6</v>
      </c>
      <c r="G16" s="214">
        <v>9</v>
      </c>
      <c r="H16" s="214" t="s">
        <v>188</v>
      </c>
      <c r="I16" s="214">
        <v>14</v>
      </c>
      <c r="J16" s="214">
        <v>5</v>
      </c>
      <c r="K16" s="214" t="s">
        <v>188</v>
      </c>
      <c r="L16" s="214">
        <v>3</v>
      </c>
      <c r="M16" s="214">
        <v>1</v>
      </c>
      <c r="N16" s="214">
        <v>4</v>
      </c>
      <c r="O16" s="214" t="s">
        <v>188</v>
      </c>
      <c r="P16" s="214">
        <v>2</v>
      </c>
      <c r="Q16" s="214">
        <v>12</v>
      </c>
      <c r="R16" s="214" t="s">
        <v>188</v>
      </c>
      <c r="S16" s="214">
        <v>3</v>
      </c>
      <c r="T16" s="214">
        <v>511</v>
      </c>
      <c r="U16" s="214">
        <v>29</v>
      </c>
      <c r="V16" s="214">
        <v>221</v>
      </c>
      <c r="W16" s="214">
        <v>60851</v>
      </c>
      <c r="X16" s="214">
        <v>60570</v>
      </c>
      <c r="Y16" s="214">
        <v>281</v>
      </c>
      <c r="Z16" s="214" t="s">
        <v>188</v>
      </c>
      <c r="AA16" s="214" t="s">
        <v>188</v>
      </c>
      <c r="AB16" s="214" t="s">
        <v>441</v>
      </c>
    </row>
    <row r="17" spans="2:28">
      <c r="B17" s="148"/>
      <c r="C17" s="379">
        <v>8</v>
      </c>
      <c r="D17" s="86">
        <v>1996</v>
      </c>
      <c r="E17" s="214">
        <v>35</v>
      </c>
      <c r="F17" s="214">
        <v>7</v>
      </c>
      <c r="G17" s="214">
        <v>4</v>
      </c>
      <c r="H17" s="214">
        <v>2</v>
      </c>
      <c r="I17" s="214">
        <v>22</v>
      </c>
      <c r="J17" s="214">
        <v>4</v>
      </c>
      <c r="K17" s="214" t="s">
        <v>188</v>
      </c>
      <c r="L17" s="214">
        <v>3</v>
      </c>
      <c r="M17" s="214">
        <v>4</v>
      </c>
      <c r="N17" s="214">
        <v>2</v>
      </c>
      <c r="O17" s="214" t="s">
        <v>188</v>
      </c>
      <c r="P17" s="214">
        <v>5</v>
      </c>
      <c r="Q17" s="214">
        <v>18</v>
      </c>
      <c r="R17" s="214" t="s">
        <v>188</v>
      </c>
      <c r="S17" s="214">
        <v>3</v>
      </c>
      <c r="T17" s="214">
        <v>212</v>
      </c>
      <c r="U17" s="214">
        <v>4</v>
      </c>
      <c r="V17" s="214">
        <v>21</v>
      </c>
      <c r="W17" s="214">
        <v>6724</v>
      </c>
      <c r="X17" s="214">
        <v>5307</v>
      </c>
      <c r="Y17" s="214">
        <v>139</v>
      </c>
      <c r="Z17" s="214">
        <v>1160</v>
      </c>
      <c r="AA17" s="214">
        <v>118</v>
      </c>
      <c r="AB17" s="214" t="s">
        <v>441</v>
      </c>
    </row>
    <row r="18" spans="2:28">
      <c r="B18" s="148"/>
      <c r="C18" s="379">
        <v>9</v>
      </c>
      <c r="D18" s="86">
        <v>1997</v>
      </c>
      <c r="E18" s="214">
        <v>18</v>
      </c>
      <c r="F18" s="214">
        <v>9</v>
      </c>
      <c r="G18" s="214">
        <v>3</v>
      </c>
      <c r="H18" s="214" t="s">
        <v>188</v>
      </c>
      <c r="I18" s="214">
        <v>6</v>
      </c>
      <c r="J18" s="214">
        <v>2</v>
      </c>
      <c r="K18" s="214">
        <v>1</v>
      </c>
      <c r="L18" s="214">
        <v>2</v>
      </c>
      <c r="M18" s="214">
        <v>4</v>
      </c>
      <c r="N18" s="214" t="s">
        <v>188</v>
      </c>
      <c r="O18" s="214" t="s">
        <v>188</v>
      </c>
      <c r="P18" s="214">
        <v>2</v>
      </c>
      <c r="Q18" s="214">
        <v>8</v>
      </c>
      <c r="R18" s="214" t="s">
        <v>188</v>
      </c>
      <c r="S18" s="214">
        <v>3</v>
      </c>
      <c r="T18" s="214">
        <v>102</v>
      </c>
      <c r="U18" s="214">
        <v>30</v>
      </c>
      <c r="V18" s="214">
        <v>14</v>
      </c>
      <c r="W18" s="214">
        <v>14188</v>
      </c>
      <c r="X18" s="214">
        <v>14173</v>
      </c>
      <c r="Y18" s="214" t="s">
        <v>188</v>
      </c>
      <c r="Z18" s="214" t="s">
        <v>188</v>
      </c>
      <c r="AA18" s="214">
        <v>15</v>
      </c>
      <c r="AB18" s="214" t="s">
        <v>441</v>
      </c>
    </row>
    <row r="19" spans="2:28">
      <c r="B19" s="148"/>
      <c r="C19" s="379">
        <v>10</v>
      </c>
      <c r="D19" s="86">
        <v>1998</v>
      </c>
      <c r="E19" s="214">
        <v>16</v>
      </c>
      <c r="F19" s="214">
        <v>8</v>
      </c>
      <c r="G19" s="214">
        <v>2</v>
      </c>
      <c r="H19" s="214" t="s">
        <v>188</v>
      </c>
      <c r="I19" s="214">
        <v>6</v>
      </c>
      <c r="J19" s="214">
        <v>3</v>
      </c>
      <c r="K19" s="214" t="s">
        <v>188</v>
      </c>
      <c r="L19" s="214">
        <v>4</v>
      </c>
      <c r="M19" s="214">
        <v>1</v>
      </c>
      <c r="N19" s="214" t="s">
        <v>188</v>
      </c>
      <c r="O19" s="214" t="s">
        <v>188</v>
      </c>
      <c r="P19" s="214">
        <v>3</v>
      </c>
      <c r="Q19" s="214">
        <v>10</v>
      </c>
      <c r="R19" s="214" t="s">
        <v>188</v>
      </c>
      <c r="S19" s="214">
        <v>1</v>
      </c>
      <c r="T19" s="214">
        <v>338</v>
      </c>
      <c r="U19" s="214">
        <v>15</v>
      </c>
      <c r="V19" s="214">
        <v>1</v>
      </c>
      <c r="W19" s="214">
        <v>27667</v>
      </c>
      <c r="X19" s="214">
        <v>27645</v>
      </c>
      <c r="Y19" s="214" t="s">
        <v>188</v>
      </c>
      <c r="Z19" s="214" t="s">
        <v>188</v>
      </c>
      <c r="AA19" s="214">
        <v>22</v>
      </c>
      <c r="AB19" s="214" t="s">
        <v>441</v>
      </c>
    </row>
    <row r="20" spans="2:28">
      <c r="B20" s="148"/>
      <c r="C20" s="379">
        <v>11</v>
      </c>
      <c r="D20" s="86">
        <v>1999</v>
      </c>
      <c r="E20" s="214">
        <v>21</v>
      </c>
      <c r="F20" s="214">
        <v>6</v>
      </c>
      <c r="G20" s="214">
        <v>2</v>
      </c>
      <c r="H20" s="214">
        <v>1</v>
      </c>
      <c r="I20" s="214">
        <v>12</v>
      </c>
      <c r="J20" s="214">
        <v>5</v>
      </c>
      <c r="K20" s="214" t="s">
        <v>188</v>
      </c>
      <c r="L20" s="214" t="s">
        <v>188</v>
      </c>
      <c r="M20" s="214">
        <v>4</v>
      </c>
      <c r="N20" s="214">
        <v>2</v>
      </c>
      <c r="O20" s="214" t="s">
        <v>188</v>
      </c>
      <c r="P20" s="214">
        <v>2</v>
      </c>
      <c r="Q20" s="214">
        <v>8</v>
      </c>
      <c r="R20" s="214">
        <v>1</v>
      </c>
      <c r="S20" s="214" t="s">
        <v>188</v>
      </c>
      <c r="T20" s="214">
        <v>1012</v>
      </c>
      <c r="U20" s="214">
        <v>1</v>
      </c>
      <c r="V20" s="214">
        <v>36</v>
      </c>
      <c r="W20" s="214">
        <v>18281</v>
      </c>
      <c r="X20" s="214">
        <v>17353</v>
      </c>
      <c r="Y20" s="214">
        <v>156</v>
      </c>
      <c r="Z20" s="214">
        <v>113</v>
      </c>
      <c r="AA20" s="214">
        <v>659</v>
      </c>
      <c r="AB20" s="214" t="s">
        <v>441</v>
      </c>
    </row>
    <row r="21" spans="2:28">
      <c r="B21" s="148"/>
      <c r="C21" s="379">
        <v>12</v>
      </c>
      <c r="D21" s="86">
        <v>2000</v>
      </c>
      <c r="E21" s="214">
        <v>35</v>
      </c>
      <c r="F21" s="214">
        <v>10</v>
      </c>
      <c r="G21" s="214">
        <v>4</v>
      </c>
      <c r="H21" s="214">
        <v>1</v>
      </c>
      <c r="I21" s="214">
        <v>20</v>
      </c>
      <c r="J21" s="214">
        <v>3</v>
      </c>
      <c r="K21" s="214">
        <v>1</v>
      </c>
      <c r="L21" s="214">
        <v>4</v>
      </c>
      <c r="M21" s="214">
        <v>6</v>
      </c>
      <c r="N21" s="214">
        <v>3</v>
      </c>
      <c r="O21" s="214">
        <v>1</v>
      </c>
      <c r="P21" s="214">
        <v>6</v>
      </c>
      <c r="Q21" s="214">
        <v>22</v>
      </c>
      <c r="R21" s="214">
        <v>2</v>
      </c>
      <c r="S21" s="214">
        <v>1</v>
      </c>
      <c r="T21" s="214">
        <v>367</v>
      </c>
      <c r="U21" s="214">
        <v>106</v>
      </c>
      <c r="V21" s="214">
        <v>16</v>
      </c>
      <c r="W21" s="214">
        <v>14343</v>
      </c>
      <c r="X21" s="214">
        <v>13589</v>
      </c>
      <c r="Y21" s="214">
        <v>148</v>
      </c>
      <c r="Z21" s="214">
        <v>600</v>
      </c>
      <c r="AA21" s="214">
        <v>6</v>
      </c>
      <c r="AB21" s="214" t="s">
        <v>441</v>
      </c>
    </row>
    <row r="22" spans="2:28">
      <c r="B22" s="148"/>
      <c r="C22" s="379">
        <v>13</v>
      </c>
      <c r="D22" s="86">
        <v>2001</v>
      </c>
      <c r="E22" s="214">
        <v>25</v>
      </c>
      <c r="F22" s="214">
        <v>8</v>
      </c>
      <c r="G22" s="214">
        <v>9</v>
      </c>
      <c r="H22" s="214" t="s">
        <v>188</v>
      </c>
      <c r="I22" s="214">
        <v>8</v>
      </c>
      <c r="J22" s="214">
        <v>5</v>
      </c>
      <c r="K22" s="214">
        <v>1</v>
      </c>
      <c r="L22" s="214">
        <v>3</v>
      </c>
      <c r="M22" s="214">
        <v>1</v>
      </c>
      <c r="N22" s="214">
        <v>1</v>
      </c>
      <c r="O22" s="214" t="s">
        <v>188</v>
      </c>
      <c r="P22" s="214">
        <v>2</v>
      </c>
      <c r="Q22" s="214">
        <v>9</v>
      </c>
      <c r="R22" s="214" t="s">
        <v>188</v>
      </c>
      <c r="S22" s="214" t="s">
        <v>188</v>
      </c>
      <c r="T22" s="214">
        <v>502</v>
      </c>
      <c r="U22" s="214">
        <v>5</v>
      </c>
      <c r="V22" s="214">
        <v>64</v>
      </c>
      <c r="W22" s="214">
        <v>15835</v>
      </c>
      <c r="X22" s="214">
        <v>15762</v>
      </c>
      <c r="Y22" s="214">
        <v>73</v>
      </c>
      <c r="Z22" s="214" t="s">
        <v>188</v>
      </c>
      <c r="AA22" s="214" t="s">
        <v>188</v>
      </c>
      <c r="AB22" s="214" t="s">
        <v>441</v>
      </c>
    </row>
    <row r="23" spans="2:28">
      <c r="B23" s="148"/>
      <c r="C23" s="379">
        <v>14</v>
      </c>
      <c r="D23" s="86">
        <v>2002</v>
      </c>
      <c r="E23" s="214">
        <v>25</v>
      </c>
      <c r="F23" s="214">
        <v>8</v>
      </c>
      <c r="G23" s="214">
        <v>6</v>
      </c>
      <c r="H23" s="214" t="s">
        <v>188</v>
      </c>
      <c r="I23" s="214">
        <v>11</v>
      </c>
      <c r="J23" s="214">
        <v>5</v>
      </c>
      <c r="K23" s="214">
        <v>1</v>
      </c>
      <c r="L23" s="214">
        <v>3</v>
      </c>
      <c r="M23" s="214">
        <v>2</v>
      </c>
      <c r="N23" s="214">
        <v>2</v>
      </c>
      <c r="O23" s="214" t="s">
        <v>188</v>
      </c>
      <c r="P23" s="214">
        <v>3</v>
      </c>
      <c r="Q23" s="214">
        <v>20</v>
      </c>
      <c r="R23" s="214" t="s">
        <v>188</v>
      </c>
      <c r="S23" s="214" t="s">
        <v>188</v>
      </c>
      <c r="T23" s="214">
        <v>445</v>
      </c>
      <c r="U23" s="214">
        <v>17</v>
      </c>
      <c r="V23" s="214">
        <v>150</v>
      </c>
      <c r="W23" s="214">
        <v>10980</v>
      </c>
      <c r="X23" s="214">
        <v>8058</v>
      </c>
      <c r="Y23" s="214">
        <v>2862</v>
      </c>
      <c r="Z23" s="214" t="s">
        <v>188</v>
      </c>
      <c r="AA23" s="214">
        <v>60</v>
      </c>
      <c r="AB23" s="214" t="s">
        <v>441</v>
      </c>
    </row>
    <row r="24" spans="2:28">
      <c r="B24" s="148"/>
      <c r="C24" s="379">
        <v>15</v>
      </c>
      <c r="D24" s="86">
        <v>2003</v>
      </c>
      <c r="E24" s="214">
        <v>19</v>
      </c>
      <c r="F24" s="214">
        <v>9</v>
      </c>
      <c r="G24" s="214" t="s">
        <v>188</v>
      </c>
      <c r="H24" s="214">
        <v>2</v>
      </c>
      <c r="I24" s="214">
        <v>8</v>
      </c>
      <c r="J24" s="214">
        <v>4</v>
      </c>
      <c r="K24" s="214" t="s">
        <v>188</v>
      </c>
      <c r="L24" s="214">
        <v>3</v>
      </c>
      <c r="M24" s="214">
        <v>4</v>
      </c>
      <c r="N24" s="214">
        <v>2</v>
      </c>
      <c r="O24" s="214" t="s">
        <v>188</v>
      </c>
      <c r="P24" s="214">
        <v>5</v>
      </c>
      <c r="Q24" s="214">
        <v>17</v>
      </c>
      <c r="R24" s="214">
        <v>1</v>
      </c>
      <c r="S24" s="214">
        <v>1</v>
      </c>
      <c r="T24" s="214">
        <v>250</v>
      </c>
      <c r="U24" s="214">
        <v>41</v>
      </c>
      <c r="V24" s="214" t="s">
        <v>188</v>
      </c>
      <c r="W24" s="214">
        <v>5790</v>
      </c>
      <c r="X24" s="214">
        <v>5121</v>
      </c>
      <c r="Y24" s="214" t="s">
        <v>188</v>
      </c>
      <c r="Z24" s="214">
        <v>624</v>
      </c>
      <c r="AA24" s="214">
        <v>45</v>
      </c>
      <c r="AB24" s="214" t="s">
        <v>441</v>
      </c>
    </row>
    <row r="25" spans="2:28">
      <c r="B25" s="148"/>
      <c r="C25" s="379">
        <v>16</v>
      </c>
      <c r="D25" s="86">
        <v>2004</v>
      </c>
      <c r="E25" s="214">
        <v>20</v>
      </c>
      <c r="F25" s="214">
        <v>9</v>
      </c>
      <c r="G25" s="214">
        <v>2</v>
      </c>
      <c r="H25" s="214" t="s">
        <v>188</v>
      </c>
      <c r="I25" s="214">
        <v>9</v>
      </c>
      <c r="J25" s="214">
        <v>9</v>
      </c>
      <c r="K25" s="214" t="s">
        <v>188</v>
      </c>
      <c r="L25" s="214">
        <v>4</v>
      </c>
      <c r="M25" s="214">
        <v>10</v>
      </c>
      <c r="N25" s="214">
        <v>6</v>
      </c>
      <c r="O25" s="214" t="s">
        <v>188</v>
      </c>
      <c r="P25" s="214">
        <v>5</v>
      </c>
      <c r="Q25" s="214">
        <v>27</v>
      </c>
      <c r="R25" s="214">
        <v>1</v>
      </c>
      <c r="S25" s="214">
        <v>3</v>
      </c>
      <c r="T25" s="214">
        <v>1001</v>
      </c>
      <c r="U25" s="214">
        <v>119</v>
      </c>
      <c r="V25" s="214">
        <v>14</v>
      </c>
      <c r="W25" s="214">
        <v>91662</v>
      </c>
      <c r="X25" s="214">
        <v>57436</v>
      </c>
      <c r="Y25" s="214" t="s">
        <v>188</v>
      </c>
      <c r="Z25" s="214" t="s">
        <v>188</v>
      </c>
      <c r="AA25" s="214">
        <v>6411</v>
      </c>
      <c r="AB25" s="214" t="s">
        <v>188</v>
      </c>
    </row>
    <row r="26" spans="2:28">
      <c r="B26" s="148"/>
      <c r="C26" s="379">
        <v>17</v>
      </c>
      <c r="D26" s="86">
        <v>2005</v>
      </c>
      <c r="E26" s="214">
        <v>16</v>
      </c>
      <c r="F26" s="214">
        <v>7</v>
      </c>
      <c r="G26" s="214" t="s">
        <v>188</v>
      </c>
      <c r="H26" s="214">
        <v>1</v>
      </c>
      <c r="I26" s="214">
        <v>8</v>
      </c>
      <c r="J26" s="214">
        <v>2</v>
      </c>
      <c r="K26" s="214">
        <v>4</v>
      </c>
      <c r="L26" s="214">
        <v>2</v>
      </c>
      <c r="M26" s="214">
        <v>1</v>
      </c>
      <c r="N26" s="214">
        <v>3</v>
      </c>
      <c r="O26" s="214">
        <v>1</v>
      </c>
      <c r="P26" s="214" t="s">
        <v>188</v>
      </c>
      <c r="Q26" s="214">
        <v>16</v>
      </c>
      <c r="R26" s="214" t="s">
        <v>188</v>
      </c>
      <c r="S26" s="214">
        <v>1</v>
      </c>
      <c r="T26" s="214">
        <v>349</v>
      </c>
      <c r="U26" s="214">
        <v>2</v>
      </c>
      <c r="V26" s="214" t="s">
        <v>188</v>
      </c>
      <c r="W26" s="214">
        <v>11818</v>
      </c>
      <c r="X26" s="214">
        <v>11818</v>
      </c>
      <c r="Y26" s="214"/>
      <c r="Z26" s="214"/>
      <c r="AA26" s="214"/>
      <c r="AB26" s="214" t="s">
        <v>188</v>
      </c>
    </row>
    <row r="27" spans="2:28">
      <c r="B27" s="148"/>
      <c r="C27" s="379">
        <v>18</v>
      </c>
      <c r="D27" s="86">
        <v>2006</v>
      </c>
      <c r="E27" s="214">
        <v>20</v>
      </c>
      <c r="F27" s="214">
        <v>9</v>
      </c>
      <c r="G27" s="214">
        <v>1</v>
      </c>
      <c r="H27" s="214">
        <v>2</v>
      </c>
      <c r="I27" s="214">
        <v>8</v>
      </c>
      <c r="J27" s="214">
        <v>11</v>
      </c>
      <c r="K27" s="214">
        <v>2</v>
      </c>
      <c r="L27" s="214">
        <v>2</v>
      </c>
      <c r="M27" s="214">
        <v>4</v>
      </c>
      <c r="N27" s="214">
        <v>4</v>
      </c>
      <c r="O27" s="214">
        <v>1</v>
      </c>
      <c r="P27" s="214">
        <v>2</v>
      </c>
      <c r="Q27" s="214">
        <v>17</v>
      </c>
      <c r="R27" s="214">
        <v>1</v>
      </c>
      <c r="S27" s="214">
        <v>1</v>
      </c>
      <c r="T27" s="214">
        <v>996</v>
      </c>
      <c r="U27" s="214">
        <v>83</v>
      </c>
      <c r="V27" s="214">
        <v>2</v>
      </c>
      <c r="W27" s="214">
        <v>26971</v>
      </c>
      <c r="X27" s="214">
        <v>26671</v>
      </c>
      <c r="Y27" s="214" t="s">
        <v>188</v>
      </c>
      <c r="Z27" s="214" t="s">
        <v>188</v>
      </c>
      <c r="AA27" s="214">
        <v>300</v>
      </c>
      <c r="AB27" s="214" t="s">
        <v>188</v>
      </c>
    </row>
    <row r="28" spans="2:28">
      <c r="B28" s="148"/>
      <c r="C28" s="379">
        <v>19</v>
      </c>
      <c r="D28" s="86">
        <v>2007</v>
      </c>
      <c r="E28" s="214">
        <v>16</v>
      </c>
      <c r="F28" s="214">
        <v>6</v>
      </c>
      <c r="G28" s="214" t="s">
        <v>188</v>
      </c>
      <c r="H28" s="214">
        <v>2</v>
      </c>
      <c r="I28" s="214">
        <v>8</v>
      </c>
      <c r="J28" s="214">
        <v>4</v>
      </c>
      <c r="K28" s="214">
        <v>1</v>
      </c>
      <c r="L28" s="214">
        <v>1</v>
      </c>
      <c r="M28" s="214">
        <v>4</v>
      </c>
      <c r="N28" s="214">
        <v>2</v>
      </c>
      <c r="O28" s="214">
        <v>1</v>
      </c>
      <c r="P28" s="214">
        <v>3</v>
      </c>
      <c r="Q28" s="214">
        <v>17</v>
      </c>
      <c r="R28" s="214" t="s">
        <v>188</v>
      </c>
      <c r="S28" s="214" t="s">
        <v>188</v>
      </c>
      <c r="T28" s="214">
        <v>419</v>
      </c>
      <c r="U28" s="214">
        <v>7</v>
      </c>
      <c r="V28" s="214">
        <v>2</v>
      </c>
      <c r="W28" s="214">
        <v>19084</v>
      </c>
      <c r="X28" s="214">
        <v>11846</v>
      </c>
      <c r="Y28" s="214" t="s">
        <v>188</v>
      </c>
      <c r="Z28" s="214">
        <v>7233</v>
      </c>
      <c r="AA28" s="214">
        <v>5</v>
      </c>
      <c r="AB28" s="214" t="s">
        <v>188</v>
      </c>
    </row>
    <row r="29" spans="2:28">
      <c r="B29" s="378"/>
      <c r="C29" s="379">
        <v>20</v>
      </c>
      <c r="D29" s="86">
        <v>2008</v>
      </c>
      <c r="E29" s="214">
        <v>14</v>
      </c>
      <c r="F29" s="214">
        <v>5</v>
      </c>
      <c r="G29" s="214" t="s">
        <v>188</v>
      </c>
      <c r="H29" s="214">
        <v>1</v>
      </c>
      <c r="I29" s="214">
        <v>8</v>
      </c>
      <c r="J29" s="214">
        <v>4</v>
      </c>
      <c r="K29" s="214" t="s">
        <v>188</v>
      </c>
      <c r="L29" s="214">
        <v>1</v>
      </c>
      <c r="M29" s="214">
        <v>4</v>
      </c>
      <c r="N29" s="214">
        <v>2</v>
      </c>
      <c r="O29" s="214" t="s">
        <v>188</v>
      </c>
      <c r="P29" s="214">
        <v>2</v>
      </c>
      <c r="Q29" s="214">
        <v>14</v>
      </c>
      <c r="R29" s="214" t="s">
        <v>188</v>
      </c>
      <c r="S29" s="214" t="s">
        <v>188</v>
      </c>
      <c r="T29" s="214">
        <v>442</v>
      </c>
      <c r="U29" s="214">
        <v>7</v>
      </c>
      <c r="V29" s="214" t="s">
        <v>188</v>
      </c>
      <c r="W29" s="214">
        <v>8771</v>
      </c>
      <c r="X29" s="214">
        <v>8764</v>
      </c>
      <c r="Y29" s="214" t="s">
        <v>188</v>
      </c>
      <c r="Z29" s="214" t="s">
        <v>188</v>
      </c>
      <c r="AA29" s="214">
        <v>7</v>
      </c>
      <c r="AB29" s="214" t="s">
        <v>188</v>
      </c>
    </row>
    <row r="30" spans="2:28">
      <c r="B30" s="378"/>
      <c r="C30" s="379">
        <v>21</v>
      </c>
      <c r="D30" s="86">
        <v>2009</v>
      </c>
      <c r="E30" s="214">
        <v>17</v>
      </c>
      <c r="F30" s="214">
        <v>5</v>
      </c>
      <c r="G30" s="214">
        <v>4</v>
      </c>
      <c r="H30" s="214" t="s">
        <v>412</v>
      </c>
      <c r="I30" s="214">
        <v>8</v>
      </c>
      <c r="J30" s="214">
        <v>3</v>
      </c>
      <c r="K30" s="214">
        <v>1</v>
      </c>
      <c r="L30" s="214">
        <v>4</v>
      </c>
      <c r="M30" s="214">
        <v>1</v>
      </c>
      <c r="N30" s="214">
        <v>1</v>
      </c>
      <c r="O30" s="214">
        <v>1</v>
      </c>
      <c r="P30" s="214" t="s">
        <v>412</v>
      </c>
      <c r="Q30" s="214">
        <v>2</v>
      </c>
      <c r="R30" s="214">
        <v>1</v>
      </c>
      <c r="S30" s="214">
        <v>1</v>
      </c>
      <c r="T30" s="214">
        <v>899</v>
      </c>
      <c r="U30" s="214">
        <v>5</v>
      </c>
      <c r="V30" s="214">
        <v>18</v>
      </c>
      <c r="W30" s="214">
        <v>20774</v>
      </c>
      <c r="X30" s="214">
        <v>20612</v>
      </c>
      <c r="Y30" s="214" t="s">
        <v>412</v>
      </c>
      <c r="Z30" s="214" t="s">
        <v>412</v>
      </c>
      <c r="AA30" s="214">
        <v>162</v>
      </c>
      <c r="AB30" s="214" t="s">
        <v>412</v>
      </c>
    </row>
    <row r="31" spans="2:28">
      <c r="B31" s="378"/>
      <c r="C31" s="379">
        <v>22</v>
      </c>
      <c r="D31" s="86">
        <v>2010</v>
      </c>
      <c r="E31" s="214">
        <v>29</v>
      </c>
      <c r="F31" s="214">
        <v>15</v>
      </c>
      <c r="G31" s="214">
        <v>2</v>
      </c>
      <c r="H31" s="214">
        <v>2</v>
      </c>
      <c r="I31" s="214">
        <v>10</v>
      </c>
      <c r="J31" s="214">
        <v>14</v>
      </c>
      <c r="K31" s="214">
        <v>5</v>
      </c>
      <c r="L31" s="214">
        <v>6</v>
      </c>
      <c r="M31" s="214">
        <v>7</v>
      </c>
      <c r="N31" s="214">
        <v>6</v>
      </c>
      <c r="O31" s="214">
        <v>2</v>
      </c>
      <c r="P31" s="214">
        <v>3</v>
      </c>
      <c r="Q31" s="214">
        <v>19</v>
      </c>
      <c r="R31" s="214">
        <v>2</v>
      </c>
      <c r="S31" s="214">
        <v>1</v>
      </c>
      <c r="T31" s="214">
        <v>1117</v>
      </c>
      <c r="U31" s="214">
        <v>1</v>
      </c>
      <c r="V31" s="214">
        <v>20</v>
      </c>
      <c r="W31" s="214">
        <v>130742</v>
      </c>
      <c r="X31" s="214">
        <v>107910</v>
      </c>
      <c r="Y31" s="214">
        <v>220</v>
      </c>
      <c r="Z31" s="214">
        <v>1286</v>
      </c>
      <c r="AA31" s="214">
        <v>2003</v>
      </c>
      <c r="AB31" s="214" t="s">
        <v>412</v>
      </c>
    </row>
    <row r="32" spans="2:28">
      <c r="B32" s="378"/>
      <c r="C32" s="379">
        <v>23</v>
      </c>
      <c r="D32" s="86">
        <v>2011</v>
      </c>
      <c r="E32" s="214">
        <v>17</v>
      </c>
      <c r="F32" s="214">
        <v>7</v>
      </c>
      <c r="G32" s="214">
        <v>2</v>
      </c>
      <c r="H32" s="214">
        <v>1</v>
      </c>
      <c r="I32" s="214">
        <v>7</v>
      </c>
      <c r="J32" s="214">
        <v>5</v>
      </c>
      <c r="K32" s="214" t="s">
        <v>412</v>
      </c>
      <c r="L32" s="214" t="s">
        <v>412</v>
      </c>
      <c r="M32" s="214">
        <v>3</v>
      </c>
      <c r="N32" s="214">
        <v>5</v>
      </c>
      <c r="O32" s="214" t="s">
        <v>412</v>
      </c>
      <c r="P32" s="214">
        <v>2</v>
      </c>
      <c r="Q32" s="214">
        <v>23</v>
      </c>
      <c r="R32" s="214" t="s">
        <v>412</v>
      </c>
      <c r="S32" s="214">
        <v>2</v>
      </c>
      <c r="T32" s="214">
        <v>1236</v>
      </c>
      <c r="U32" s="214" t="s">
        <v>412</v>
      </c>
      <c r="V32" s="214">
        <v>5</v>
      </c>
      <c r="W32" s="214">
        <v>26907</v>
      </c>
      <c r="X32" s="214">
        <v>26133</v>
      </c>
      <c r="Y32" s="214" t="s">
        <v>412</v>
      </c>
      <c r="Z32" s="214">
        <v>771</v>
      </c>
      <c r="AA32" s="214">
        <v>3</v>
      </c>
      <c r="AB32" s="214" t="s">
        <v>412</v>
      </c>
    </row>
    <row r="33" spans="2:28">
      <c r="B33" s="378"/>
      <c r="C33" s="379">
        <v>24</v>
      </c>
      <c r="D33" s="86">
        <v>2012</v>
      </c>
      <c r="E33" s="214">
        <v>19</v>
      </c>
      <c r="F33" s="214">
        <v>7</v>
      </c>
      <c r="G33" s="214">
        <v>1</v>
      </c>
      <c r="H33" s="214">
        <v>0</v>
      </c>
      <c r="I33" s="214">
        <v>11</v>
      </c>
      <c r="J33" s="214" t="s">
        <v>188</v>
      </c>
      <c r="K33" s="214">
        <v>1</v>
      </c>
      <c r="L33" s="214" t="s">
        <v>188</v>
      </c>
      <c r="M33" s="214">
        <v>6</v>
      </c>
      <c r="N33" s="214" t="s">
        <v>188</v>
      </c>
      <c r="O33" s="214">
        <v>1</v>
      </c>
      <c r="P33" s="214">
        <v>3</v>
      </c>
      <c r="Q33" s="214">
        <v>14</v>
      </c>
      <c r="R33" s="214" t="s">
        <v>188</v>
      </c>
      <c r="S33" s="214">
        <v>4</v>
      </c>
      <c r="T33" s="214">
        <v>38</v>
      </c>
      <c r="U33" s="214" t="s">
        <v>188</v>
      </c>
      <c r="V33" s="214">
        <v>4</v>
      </c>
      <c r="W33" s="214">
        <v>7514</v>
      </c>
      <c r="X33" s="214">
        <v>7487</v>
      </c>
      <c r="Y33" s="214">
        <v>22</v>
      </c>
      <c r="Z33" s="214" t="s">
        <v>188</v>
      </c>
      <c r="AA33" s="214">
        <v>5</v>
      </c>
      <c r="AB33" s="214" t="s">
        <v>188</v>
      </c>
    </row>
    <row r="34" spans="2:28">
      <c r="B34" s="378"/>
      <c r="C34" s="379">
        <v>25</v>
      </c>
      <c r="D34" s="86">
        <v>2013</v>
      </c>
      <c r="E34" s="214">
        <v>19</v>
      </c>
      <c r="F34" s="214">
        <v>7</v>
      </c>
      <c r="G34" s="214">
        <v>3</v>
      </c>
      <c r="H34" s="214">
        <v>1</v>
      </c>
      <c r="I34" s="214">
        <v>8</v>
      </c>
      <c r="J34" s="214">
        <v>1</v>
      </c>
      <c r="K34" s="214" t="s">
        <v>188</v>
      </c>
      <c r="L34" s="214">
        <v>1</v>
      </c>
      <c r="M34" s="214">
        <v>5</v>
      </c>
      <c r="N34" s="214">
        <v>1</v>
      </c>
      <c r="O34" s="214" t="s">
        <v>188</v>
      </c>
      <c r="P34" s="214">
        <v>3</v>
      </c>
      <c r="Q34" s="214">
        <v>9</v>
      </c>
      <c r="R34" s="214" t="s">
        <v>188</v>
      </c>
      <c r="S34" s="214" t="s">
        <v>188</v>
      </c>
      <c r="T34" s="214">
        <v>94</v>
      </c>
      <c r="U34" s="214" t="s">
        <v>188</v>
      </c>
      <c r="V34" s="214">
        <v>8</v>
      </c>
      <c r="W34" s="214">
        <v>7780</v>
      </c>
      <c r="X34" s="214">
        <v>7618</v>
      </c>
      <c r="Y34" s="214" t="s">
        <v>188</v>
      </c>
      <c r="Z34" s="214">
        <v>90</v>
      </c>
      <c r="AA34" s="214">
        <v>72</v>
      </c>
      <c r="AB34" s="214" t="s">
        <v>188</v>
      </c>
    </row>
    <row r="35" spans="2:28">
      <c r="B35" s="378"/>
      <c r="C35" s="379">
        <v>26</v>
      </c>
      <c r="D35" s="86">
        <v>2014</v>
      </c>
      <c r="E35" s="214">
        <v>12</v>
      </c>
      <c r="F35" s="214">
        <v>6</v>
      </c>
      <c r="G35" s="214">
        <v>1</v>
      </c>
      <c r="H35" s="214">
        <v>1</v>
      </c>
      <c r="I35" s="214">
        <v>4</v>
      </c>
      <c r="J35" s="214">
        <v>2</v>
      </c>
      <c r="K35" s="214">
        <v>1</v>
      </c>
      <c r="L35" s="214">
        <v>1</v>
      </c>
      <c r="M35" s="214">
        <v>3</v>
      </c>
      <c r="N35" s="214" t="s">
        <v>188</v>
      </c>
      <c r="O35" s="214">
        <v>1</v>
      </c>
      <c r="P35" s="214">
        <v>4</v>
      </c>
      <c r="Q35" s="214">
        <v>9</v>
      </c>
      <c r="R35" s="214" t="s">
        <v>188</v>
      </c>
      <c r="S35" s="214" t="s">
        <v>188</v>
      </c>
      <c r="T35" s="214">
        <v>63</v>
      </c>
      <c r="U35" s="214">
        <v>3</v>
      </c>
      <c r="V35" s="214">
        <v>2</v>
      </c>
      <c r="W35" s="214">
        <v>5830</v>
      </c>
      <c r="X35" s="214">
        <v>5696</v>
      </c>
      <c r="Y35" s="214" t="s">
        <v>188</v>
      </c>
      <c r="Z35" s="214">
        <v>132</v>
      </c>
      <c r="AA35" s="214">
        <v>2</v>
      </c>
      <c r="AB35" s="214" t="s">
        <v>188</v>
      </c>
    </row>
    <row r="36" spans="2:28">
      <c r="B36" s="378"/>
      <c r="C36" s="379">
        <v>27</v>
      </c>
      <c r="D36" s="86">
        <v>2015</v>
      </c>
      <c r="E36" s="214">
        <v>19</v>
      </c>
      <c r="F36" s="214">
        <v>7</v>
      </c>
      <c r="G36" s="214">
        <v>3</v>
      </c>
      <c r="H36" s="214">
        <v>2</v>
      </c>
      <c r="I36" s="214">
        <v>7</v>
      </c>
      <c r="J36" s="214">
        <v>6</v>
      </c>
      <c r="K36" s="214">
        <v>1</v>
      </c>
      <c r="L36" s="214">
        <v>4</v>
      </c>
      <c r="M36" s="214">
        <v>1</v>
      </c>
      <c r="N36" s="214">
        <v>3</v>
      </c>
      <c r="O36" s="214" t="s">
        <v>188</v>
      </c>
      <c r="P36" s="214">
        <v>4</v>
      </c>
      <c r="Q36" s="214">
        <v>11</v>
      </c>
      <c r="R36" s="214" t="s">
        <v>188</v>
      </c>
      <c r="S36" s="214">
        <v>2</v>
      </c>
      <c r="T36" s="214">
        <v>574</v>
      </c>
      <c r="U36" s="214">
        <v>6</v>
      </c>
      <c r="V36" s="214">
        <v>6</v>
      </c>
      <c r="W36" s="214">
        <v>19901</v>
      </c>
      <c r="X36" s="214">
        <v>19331</v>
      </c>
      <c r="Y36" s="214">
        <v>64</v>
      </c>
      <c r="Z36" s="214">
        <v>171</v>
      </c>
      <c r="AA36" s="214">
        <v>335</v>
      </c>
      <c r="AB36" s="214" t="s">
        <v>188</v>
      </c>
    </row>
    <row r="37" spans="2:28">
      <c r="B37" s="378"/>
      <c r="C37" s="379">
        <v>28</v>
      </c>
      <c r="D37" s="86">
        <v>2016</v>
      </c>
      <c r="E37" s="214">
        <v>12</v>
      </c>
      <c r="F37" s="214">
        <v>3</v>
      </c>
      <c r="G37" s="214">
        <v>1</v>
      </c>
      <c r="H37" s="214">
        <v>1</v>
      </c>
      <c r="I37" s="214">
        <v>7</v>
      </c>
      <c r="J37" s="214">
        <v>2</v>
      </c>
      <c r="K37" s="214" t="s">
        <v>412</v>
      </c>
      <c r="L37" s="214">
        <v>1</v>
      </c>
      <c r="M37" s="214">
        <v>3</v>
      </c>
      <c r="N37" s="214">
        <v>1</v>
      </c>
      <c r="O37" s="214" t="s">
        <v>412</v>
      </c>
      <c r="P37" s="214">
        <v>2</v>
      </c>
      <c r="Q37" s="214">
        <v>5</v>
      </c>
      <c r="R37" s="214">
        <v>1</v>
      </c>
      <c r="S37" s="214">
        <v>2</v>
      </c>
      <c r="T37" s="214">
        <v>182</v>
      </c>
      <c r="U37" s="214">
        <v>20</v>
      </c>
      <c r="V37" s="214">
        <v>3</v>
      </c>
      <c r="W37" s="214">
        <v>7484</v>
      </c>
      <c r="X37" s="214">
        <v>4804</v>
      </c>
      <c r="Y37" s="214" t="s">
        <v>412</v>
      </c>
      <c r="Z37" s="214">
        <v>2100</v>
      </c>
      <c r="AA37" s="214">
        <v>303</v>
      </c>
      <c r="AB37" s="214">
        <v>277</v>
      </c>
    </row>
    <row r="38" spans="2:28">
      <c r="B38" s="378"/>
      <c r="C38" s="379">
        <v>29</v>
      </c>
      <c r="D38" s="86">
        <v>2017</v>
      </c>
      <c r="E38" s="214">
        <v>15</v>
      </c>
      <c r="F38" s="214">
        <v>7</v>
      </c>
      <c r="G38" s="214" t="s">
        <v>188</v>
      </c>
      <c r="H38" s="214">
        <v>1</v>
      </c>
      <c r="I38" s="214">
        <v>7</v>
      </c>
      <c r="J38" s="214">
        <v>11</v>
      </c>
      <c r="K38" s="214">
        <v>1</v>
      </c>
      <c r="L38" s="214" t="s">
        <v>188</v>
      </c>
      <c r="M38" s="214">
        <v>7</v>
      </c>
      <c r="N38" s="214">
        <v>5</v>
      </c>
      <c r="O38" s="214" t="s">
        <v>188</v>
      </c>
      <c r="P38" s="214">
        <v>5</v>
      </c>
      <c r="Q38" s="214">
        <v>17</v>
      </c>
      <c r="R38" s="214" t="s">
        <v>188</v>
      </c>
      <c r="S38" s="214">
        <v>4</v>
      </c>
      <c r="T38" s="214">
        <v>1116</v>
      </c>
      <c r="U38" s="214" t="s">
        <v>188</v>
      </c>
      <c r="V38" s="214" t="s">
        <v>188</v>
      </c>
      <c r="W38" s="214">
        <v>36454</v>
      </c>
      <c r="X38" s="214">
        <v>36357</v>
      </c>
      <c r="Y38" s="214" t="s">
        <v>188</v>
      </c>
      <c r="Z38" s="214">
        <v>26</v>
      </c>
      <c r="AA38" s="214">
        <v>71</v>
      </c>
      <c r="AB38" s="214" t="s">
        <v>188</v>
      </c>
    </row>
    <row r="39" spans="2:28">
      <c r="B39" s="378"/>
      <c r="C39" s="379">
        <v>30</v>
      </c>
      <c r="D39" s="86">
        <v>2018</v>
      </c>
      <c r="E39" s="214">
        <v>24</v>
      </c>
      <c r="F39" s="214">
        <v>10</v>
      </c>
      <c r="G39" s="214">
        <v>2</v>
      </c>
      <c r="H39" s="214">
        <v>2</v>
      </c>
      <c r="I39" s="214">
        <v>10</v>
      </c>
      <c r="J39" s="214">
        <v>10</v>
      </c>
      <c r="K39" s="214" t="s">
        <v>188</v>
      </c>
      <c r="L39" s="214">
        <v>4</v>
      </c>
      <c r="M39" s="214">
        <v>4</v>
      </c>
      <c r="N39" s="214">
        <v>2</v>
      </c>
      <c r="O39" s="214">
        <v>1</v>
      </c>
      <c r="P39" s="214">
        <v>3</v>
      </c>
      <c r="Q39" s="214">
        <v>9</v>
      </c>
      <c r="R39" s="214">
        <v>1</v>
      </c>
      <c r="S39" s="214">
        <v>1</v>
      </c>
      <c r="T39" s="214">
        <v>546</v>
      </c>
      <c r="U39" s="214">
        <v>24</v>
      </c>
      <c r="V39" s="214">
        <v>7</v>
      </c>
      <c r="W39" s="214">
        <v>32942</v>
      </c>
      <c r="X39" s="214">
        <v>29390</v>
      </c>
      <c r="Y39" s="214">
        <v>33</v>
      </c>
      <c r="Z39" s="214">
        <v>1953</v>
      </c>
      <c r="AA39" s="214">
        <v>1566</v>
      </c>
      <c r="AB39" s="214" t="s">
        <v>188</v>
      </c>
    </row>
    <row r="40" spans="2:28">
      <c r="B40" s="378" t="s">
        <v>86</v>
      </c>
      <c r="C40" s="379">
        <v>1</v>
      </c>
      <c r="D40" s="86">
        <v>2019</v>
      </c>
      <c r="E40" s="214">
        <v>14</v>
      </c>
      <c r="F40" s="214">
        <v>3</v>
      </c>
      <c r="G40" s="214" t="s">
        <v>188</v>
      </c>
      <c r="H40" s="214">
        <v>1</v>
      </c>
      <c r="I40" s="214">
        <v>10</v>
      </c>
      <c r="J40" s="214" t="s">
        <v>412</v>
      </c>
      <c r="K40" s="214" t="s">
        <v>412</v>
      </c>
      <c r="L40" s="214" t="s">
        <v>412</v>
      </c>
      <c r="M40" s="214">
        <v>3</v>
      </c>
      <c r="N40" s="214" t="s">
        <v>412</v>
      </c>
      <c r="O40" s="214" t="s">
        <v>412</v>
      </c>
      <c r="P40" s="214" t="s">
        <v>412</v>
      </c>
      <c r="Q40" s="214" t="s">
        <v>412</v>
      </c>
      <c r="R40" s="214">
        <v>1</v>
      </c>
      <c r="S40" s="214" t="s">
        <v>412</v>
      </c>
      <c r="T40" s="214" t="s">
        <v>412</v>
      </c>
      <c r="U40" s="214" t="s">
        <v>412</v>
      </c>
      <c r="V40" s="214" t="s">
        <v>412</v>
      </c>
      <c r="W40" s="214">
        <v>342</v>
      </c>
      <c r="X40" s="214">
        <v>266</v>
      </c>
      <c r="Y40" s="214" t="s">
        <v>412</v>
      </c>
      <c r="Z40" s="214">
        <v>72</v>
      </c>
      <c r="AA40" s="214">
        <v>4</v>
      </c>
      <c r="AB40" s="214" t="s">
        <v>412</v>
      </c>
    </row>
    <row r="41" spans="2:28">
      <c r="B41" s="378"/>
      <c r="C41" s="379">
        <v>2</v>
      </c>
      <c r="D41" s="86">
        <v>2020</v>
      </c>
      <c r="E41" s="214">
        <v>12</v>
      </c>
      <c r="F41" s="214">
        <v>2</v>
      </c>
      <c r="G41" s="214">
        <v>2</v>
      </c>
      <c r="H41" s="214" t="s">
        <v>412</v>
      </c>
      <c r="I41" s="214">
        <v>8</v>
      </c>
      <c r="J41" s="214" t="s">
        <v>412</v>
      </c>
      <c r="K41" s="214" t="s">
        <v>412</v>
      </c>
      <c r="L41" s="214" t="s">
        <v>412</v>
      </c>
      <c r="M41" s="214">
        <v>2</v>
      </c>
      <c r="N41" s="214" t="s">
        <v>412</v>
      </c>
      <c r="O41" s="214" t="s">
        <v>412</v>
      </c>
      <c r="P41" s="214">
        <v>2</v>
      </c>
      <c r="Q41" s="214">
        <v>3</v>
      </c>
      <c r="R41" s="214" t="s">
        <v>412</v>
      </c>
      <c r="S41" s="214" t="s">
        <v>412</v>
      </c>
      <c r="T41" s="214" t="s">
        <v>412</v>
      </c>
      <c r="U41" s="214" t="s">
        <v>412</v>
      </c>
      <c r="V41" s="214">
        <v>40</v>
      </c>
      <c r="W41" s="214">
        <v>1716</v>
      </c>
      <c r="X41" s="214">
        <v>2</v>
      </c>
      <c r="Y41" s="214">
        <v>1694</v>
      </c>
      <c r="Z41" s="214" t="s">
        <v>412</v>
      </c>
      <c r="AA41" s="214">
        <v>20</v>
      </c>
      <c r="AB41" s="214" t="s">
        <v>412</v>
      </c>
    </row>
    <row r="42" spans="2:28">
      <c r="B42" s="378"/>
      <c r="C42" s="379">
        <v>3</v>
      </c>
      <c r="D42" s="86">
        <v>2021</v>
      </c>
      <c r="E42" s="214">
        <v>9</v>
      </c>
      <c r="F42" s="214">
        <v>3</v>
      </c>
      <c r="G42" s="214">
        <v>2</v>
      </c>
      <c r="H42" s="214" t="s">
        <v>412</v>
      </c>
      <c r="I42" s="214" t="s">
        <v>412</v>
      </c>
      <c r="J42" s="214">
        <v>3</v>
      </c>
      <c r="K42" s="214" t="s">
        <v>412</v>
      </c>
      <c r="L42" s="214">
        <v>3</v>
      </c>
      <c r="M42" s="214" t="s">
        <v>412</v>
      </c>
      <c r="N42" s="214">
        <v>3</v>
      </c>
      <c r="O42" s="214" t="s">
        <v>412</v>
      </c>
      <c r="P42" s="214">
        <v>2</v>
      </c>
      <c r="Q42" s="214">
        <v>12</v>
      </c>
      <c r="R42" s="214" t="s">
        <v>412</v>
      </c>
      <c r="S42" s="214">
        <v>1</v>
      </c>
      <c r="T42" s="214">
        <v>534</v>
      </c>
      <c r="U42" s="214">
        <v>1</v>
      </c>
      <c r="V42" s="214">
        <v>24</v>
      </c>
      <c r="W42" s="214">
        <v>35986</v>
      </c>
      <c r="X42" s="214">
        <v>34244</v>
      </c>
      <c r="Y42" s="343">
        <v>1641</v>
      </c>
      <c r="Z42" s="301" t="s">
        <v>412</v>
      </c>
      <c r="AA42" s="343">
        <v>101</v>
      </c>
      <c r="AB42" s="301" t="s">
        <v>412</v>
      </c>
    </row>
    <row r="43" spans="2:28">
      <c r="B43" s="378"/>
      <c r="C43" s="379">
        <v>4</v>
      </c>
      <c r="D43" s="86">
        <v>2022</v>
      </c>
      <c r="E43" s="214">
        <v>15</v>
      </c>
      <c r="F43" s="214">
        <v>9</v>
      </c>
      <c r="G43" s="214">
        <v>2</v>
      </c>
      <c r="H43" s="214" t="s">
        <v>412</v>
      </c>
      <c r="I43" s="214">
        <v>4</v>
      </c>
      <c r="J43" s="214">
        <v>4</v>
      </c>
      <c r="K43" s="214" t="s">
        <v>412</v>
      </c>
      <c r="L43" s="214">
        <v>4</v>
      </c>
      <c r="M43" s="214">
        <v>4</v>
      </c>
      <c r="N43" s="214">
        <v>2</v>
      </c>
      <c r="O43" s="214" t="s">
        <v>412</v>
      </c>
      <c r="P43" s="214">
        <v>3</v>
      </c>
      <c r="Q43" s="214">
        <v>5</v>
      </c>
      <c r="R43" s="214">
        <v>1</v>
      </c>
      <c r="S43" s="214">
        <v>1</v>
      </c>
      <c r="T43" s="214">
        <v>418</v>
      </c>
      <c r="U43" s="214">
        <v>15</v>
      </c>
      <c r="V43" s="214">
        <v>3</v>
      </c>
      <c r="W43" s="214">
        <v>9346</v>
      </c>
      <c r="X43" s="214">
        <v>9336</v>
      </c>
      <c r="Y43" s="214" t="s">
        <v>412</v>
      </c>
      <c r="Z43" s="214" t="s">
        <v>412</v>
      </c>
      <c r="AA43" s="214">
        <v>10</v>
      </c>
      <c r="AB43" s="214" t="s">
        <v>412</v>
      </c>
    </row>
    <row r="44" spans="2:28">
      <c r="B44" s="378"/>
      <c r="C44" s="379">
        <v>5</v>
      </c>
      <c r="D44" s="86">
        <v>2023</v>
      </c>
      <c r="E44" s="214">
        <v>20</v>
      </c>
      <c r="F44" s="214">
        <v>9</v>
      </c>
      <c r="G44" s="214">
        <v>2</v>
      </c>
      <c r="H44" s="214">
        <v>1</v>
      </c>
      <c r="I44" s="214">
        <v>8</v>
      </c>
      <c r="J44" s="214">
        <v>5</v>
      </c>
      <c r="K44" s="214" t="s">
        <v>412</v>
      </c>
      <c r="L44" s="214">
        <v>7</v>
      </c>
      <c r="M44" s="214">
        <v>6</v>
      </c>
      <c r="N44" s="214">
        <v>4</v>
      </c>
      <c r="O44" s="214" t="s">
        <v>412</v>
      </c>
      <c r="P44" s="214">
        <v>4</v>
      </c>
      <c r="Q44" s="214">
        <v>13</v>
      </c>
      <c r="R44" s="214">
        <v>1</v>
      </c>
      <c r="S44" s="214">
        <v>2</v>
      </c>
      <c r="T44" s="214">
        <v>911</v>
      </c>
      <c r="U44" s="214">
        <v>33</v>
      </c>
      <c r="V44" s="214">
        <v>36</v>
      </c>
      <c r="W44" s="214">
        <v>40839</v>
      </c>
      <c r="X44" s="214">
        <v>39396</v>
      </c>
      <c r="Y44" s="214">
        <v>1040</v>
      </c>
      <c r="Z44" s="214">
        <v>110</v>
      </c>
      <c r="AA44" s="214">
        <v>293</v>
      </c>
      <c r="AB44" s="214" t="s">
        <v>412</v>
      </c>
    </row>
    <row r="45" spans="2:28">
      <c r="B45" s="381"/>
      <c r="C45" s="383"/>
      <c r="D45" s="383"/>
      <c r="E45" s="212"/>
      <c r="F45" s="212"/>
      <c r="G45" s="212"/>
      <c r="H45" s="212"/>
      <c r="I45" s="212"/>
      <c r="J45" s="212"/>
      <c r="K45" s="212"/>
      <c r="L45" s="212"/>
      <c r="M45" s="212"/>
      <c r="N45" s="212"/>
      <c r="O45" s="212"/>
      <c r="P45" s="212"/>
      <c r="Q45" s="212"/>
      <c r="R45" s="212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</row>
    <row r="46" spans="2:28">
      <c r="B46" s="295" t="s">
        <v>351</v>
      </c>
      <c r="D46" s="226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5"/>
      <c r="P46" s="205"/>
      <c r="Q46" s="205"/>
      <c r="R46" s="205"/>
      <c r="S46" s="205"/>
      <c r="T46" s="205"/>
      <c r="U46" s="205"/>
      <c r="V46" s="205"/>
      <c r="W46" s="205"/>
      <c r="X46" s="205"/>
      <c r="Y46" s="205"/>
      <c r="Z46" s="205"/>
      <c r="AA46" s="205"/>
      <c r="AB46" s="205"/>
    </row>
    <row r="47" spans="2:28">
      <c r="B47" s="364" t="s">
        <v>411</v>
      </c>
      <c r="C47" s="379">
        <v>61</v>
      </c>
      <c r="D47" s="86">
        <v>1986</v>
      </c>
      <c r="E47" s="214">
        <v>495</v>
      </c>
      <c r="F47" s="214">
        <v>266</v>
      </c>
      <c r="G47" s="214">
        <v>92</v>
      </c>
      <c r="H47" s="214">
        <v>20</v>
      </c>
      <c r="I47" s="214">
        <v>117</v>
      </c>
      <c r="J47" s="214">
        <v>146</v>
      </c>
      <c r="K47" s="214">
        <v>26</v>
      </c>
      <c r="L47" s="214">
        <v>211</v>
      </c>
      <c r="M47" s="214" t="s">
        <v>1123</v>
      </c>
      <c r="N47" s="214">
        <v>73</v>
      </c>
      <c r="O47" s="214">
        <v>16</v>
      </c>
      <c r="P47" s="214">
        <v>156</v>
      </c>
      <c r="Q47" s="214">
        <v>772</v>
      </c>
      <c r="R47" s="214">
        <v>14</v>
      </c>
      <c r="S47" s="214">
        <v>50</v>
      </c>
      <c r="T47" s="214">
        <v>17871</v>
      </c>
      <c r="U47" s="214" t="s">
        <v>1122</v>
      </c>
      <c r="V47" s="214">
        <v>7833</v>
      </c>
      <c r="W47" s="214">
        <v>828848</v>
      </c>
      <c r="X47" s="214">
        <v>776270</v>
      </c>
      <c r="Y47" s="214">
        <v>32725</v>
      </c>
      <c r="Z47" s="214">
        <v>8718</v>
      </c>
      <c r="AA47" s="214">
        <v>11135</v>
      </c>
      <c r="AB47" s="214" t="s">
        <v>441</v>
      </c>
    </row>
    <row r="48" spans="2:28">
      <c r="B48" s="295"/>
      <c r="C48" s="379">
        <v>62</v>
      </c>
      <c r="D48" s="86">
        <v>1987</v>
      </c>
      <c r="E48" s="214">
        <v>460</v>
      </c>
      <c r="F48" s="214">
        <v>238</v>
      </c>
      <c r="G48" s="214">
        <v>90</v>
      </c>
      <c r="H48" s="214">
        <v>26</v>
      </c>
      <c r="I48" s="214">
        <v>106</v>
      </c>
      <c r="J48" s="214">
        <v>122</v>
      </c>
      <c r="K48" s="214">
        <v>29</v>
      </c>
      <c r="L48" s="214">
        <v>193</v>
      </c>
      <c r="M48" s="214" t="s">
        <v>1123</v>
      </c>
      <c r="N48" s="214">
        <v>63</v>
      </c>
      <c r="O48" s="214">
        <v>15</v>
      </c>
      <c r="P48" s="214">
        <v>123</v>
      </c>
      <c r="Q48" s="214">
        <v>713</v>
      </c>
      <c r="R48" s="214">
        <v>8</v>
      </c>
      <c r="S48" s="214">
        <v>54</v>
      </c>
      <c r="T48" s="214">
        <v>15404</v>
      </c>
      <c r="U48" s="214" t="s">
        <v>1122</v>
      </c>
      <c r="V48" s="214">
        <v>4780</v>
      </c>
      <c r="W48" s="214">
        <v>863238</v>
      </c>
      <c r="X48" s="214">
        <v>829512</v>
      </c>
      <c r="Y48" s="214">
        <v>10460</v>
      </c>
      <c r="Z48" s="214">
        <v>13433</v>
      </c>
      <c r="AA48" s="214">
        <v>9833</v>
      </c>
      <c r="AB48" s="214" t="s">
        <v>441</v>
      </c>
    </row>
    <row r="49" spans="2:28">
      <c r="B49" s="295"/>
      <c r="C49" s="379">
        <v>63</v>
      </c>
      <c r="D49" s="86">
        <v>1988</v>
      </c>
      <c r="E49" s="214">
        <v>431</v>
      </c>
      <c r="F49" s="214">
        <v>269</v>
      </c>
      <c r="G49" s="214">
        <v>48</v>
      </c>
      <c r="H49" s="214">
        <v>26</v>
      </c>
      <c r="I49" s="214">
        <v>88</v>
      </c>
      <c r="J49" s="214">
        <v>161</v>
      </c>
      <c r="K49" s="214">
        <v>35</v>
      </c>
      <c r="L49" s="214">
        <v>210</v>
      </c>
      <c r="M49" s="214" t="s">
        <v>1123</v>
      </c>
      <c r="N49" s="214">
        <v>86</v>
      </c>
      <c r="O49" s="214">
        <v>9</v>
      </c>
      <c r="P49" s="214">
        <v>128</v>
      </c>
      <c r="Q49" s="214">
        <v>773</v>
      </c>
      <c r="R49" s="214">
        <v>13</v>
      </c>
      <c r="S49" s="214">
        <v>39</v>
      </c>
      <c r="T49" s="214">
        <v>20276</v>
      </c>
      <c r="U49" s="214" t="s">
        <v>1122</v>
      </c>
      <c r="V49" s="214">
        <v>11792</v>
      </c>
      <c r="W49" s="214">
        <v>877774</v>
      </c>
      <c r="X49" s="214">
        <v>839021</v>
      </c>
      <c r="Y49" s="214">
        <v>16764</v>
      </c>
      <c r="Z49" s="214">
        <v>19026</v>
      </c>
      <c r="AA49" s="214">
        <v>2963</v>
      </c>
      <c r="AB49" s="214" t="s">
        <v>441</v>
      </c>
    </row>
    <row r="50" spans="2:28">
      <c r="B50" s="378" t="s">
        <v>87</v>
      </c>
      <c r="C50" s="379">
        <v>1</v>
      </c>
      <c r="D50" s="86">
        <v>1989</v>
      </c>
      <c r="E50" s="214">
        <v>386</v>
      </c>
      <c r="F50" s="214">
        <v>222</v>
      </c>
      <c r="G50" s="214">
        <v>51</v>
      </c>
      <c r="H50" s="214">
        <v>26</v>
      </c>
      <c r="I50" s="214">
        <v>87</v>
      </c>
      <c r="J50" s="214">
        <v>127</v>
      </c>
      <c r="K50" s="214">
        <v>28</v>
      </c>
      <c r="L50" s="214">
        <v>185</v>
      </c>
      <c r="M50" s="214" t="s">
        <v>1123</v>
      </c>
      <c r="N50" s="214">
        <v>59</v>
      </c>
      <c r="O50" s="214">
        <v>16</v>
      </c>
      <c r="P50" s="214">
        <v>103</v>
      </c>
      <c r="Q50" s="214">
        <v>649</v>
      </c>
      <c r="R50" s="214">
        <v>9</v>
      </c>
      <c r="S50" s="214">
        <v>49</v>
      </c>
      <c r="T50" s="214">
        <v>16215</v>
      </c>
      <c r="U50" s="214" t="s">
        <v>1122</v>
      </c>
      <c r="V50" s="214">
        <v>1770</v>
      </c>
      <c r="W50" s="214">
        <v>966963</v>
      </c>
      <c r="X50" s="214">
        <v>944574</v>
      </c>
      <c r="Y50" s="214">
        <v>8549</v>
      </c>
      <c r="Z50" s="214">
        <v>9848</v>
      </c>
      <c r="AA50" s="214">
        <v>3992</v>
      </c>
      <c r="AB50" s="214" t="s">
        <v>441</v>
      </c>
    </row>
    <row r="51" spans="2:28">
      <c r="B51" s="148"/>
      <c r="C51" s="379">
        <v>2</v>
      </c>
      <c r="D51" s="86">
        <v>1990</v>
      </c>
      <c r="E51" s="214">
        <v>423</v>
      </c>
      <c r="F51" s="214">
        <v>202</v>
      </c>
      <c r="G51" s="214">
        <v>61</v>
      </c>
      <c r="H51" s="214">
        <v>38</v>
      </c>
      <c r="I51" s="214">
        <v>122</v>
      </c>
      <c r="J51" s="214">
        <v>118</v>
      </c>
      <c r="K51" s="214">
        <v>25</v>
      </c>
      <c r="L51" s="214">
        <v>156</v>
      </c>
      <c r="M51" s="214" t="s">
        <v>1123</v>
      </c>
      <c r="N51" s="214">
        <v>60</v>
      </c>
      <c r="O51" s="214">
        <v>10</v>
      </c>
      <c r="P51" s="214">
        <v>105</v>
      </c>
      <c r="Q51" s="214">
        <v>599</v>
      </c>
      <c r="R51" s="214">
        <v>23</v>
      </c>
      <c r="S51" s="214">
        <v>40</v>
      </c>
      <c r="T51" s="214">
        <v>14024</v>
      </c>
      <c r="U51" s="214" t="s">
        <v>1122</v>
      </c>
      <c r="V51" s="214">
        <v>1649</v>
      </c>
      <c r="W51" s="214">
        <v>800076</v>
      </c>
      <c r="X51" s="214">
        <v>685730</v>
      </c>
      <c r="Y51" s="214">
        <v>2991</v>
      </c>
      <c r="Z51" s="214">
        <v>99129</v>
      </c>
      <c r="AA51" s="214">
        <v>12226</v>
      </c>
      <c r="AB51" s="214" t="s">
        <v>441</v>
      </c>
    </row>
    <row r="52" spans="2:28">
      <c r="B52" s="148"/>
      <c r="C52" s="379">
        <v>3</v>
      </c>
      <c r="D52" s="86">
        <v>1991</v>
      </c>
      <c r="E52" s="214">
        <v>388</v>
      </c>
      <c r="F52" s="214">
        <v>241</v>
      </c>
      <c r="G52" s="214">
        <v>36</v>
      </c>
      <c r="H52" s="214">
        <v>23</v>
      </c>
      <c r="I52" s="214">
        <v>88</v>
      </c>
      <c r="J52" s="214">
        <v>138</v>
      </c>
      <c r="K52" s="214">
        <v>22</v>
      </c>
      <c r="L52" s="214">
        <v>206</v>
      </c>
      <c r="M52" s="214" t="s">
        <v>1123</v>
      </c>
      <c r="N52" s="214">
        <v>66</v>
      </c>
      <c r="O52" s="214">
        <v>10</v>
      </c>
      <c r="P52" s="214">
        <v>128</v>
      </c>
      <c r="Q52" s="214">
        <v>658</v>
      </c>
      <c r="R52" s="214">
        <v>14</v>
      </c>
      <c r="S52" s="214">
        <v>46</v>
      </c>
      <c r="T52" s="214">
        <v>17624</v>
      </c>
      <c r="U52" s="214" t="s">
        <v>1122</v>
      </c>
      <c r="V52" s="214">
        <v>1049</v>
      </c>
      <c r="W52" s="214">
        <v>835133</v>
      </c>
      <c r="X52" s="214">
        <v>789188</v>
      </c>
      <c r="Y52" s="214">
        <v>4538</v>
      </c>
      <c r="Z52" s="214">
        <v>34279</v>
      </c>
      <c r="AA52" s="214">
        <v>7128</v>
      </c>
      <c r="AB52" s="214" t="s">
        <v>441</v>
      </c>
    </row>
    <row r="53" spans="2:28">
      <c r="B53" s="148"/>
      <c r="C53" s="379">
        <v>4</v>
      </c>
      <c r="D53" s="86">
        <v>1992</v>
      </c>
      <c r="E53" s="214">
        <v>388</v>
      </c>
      <c r="F53" s="214">
        <v>208</v>
      </c>
      <c r="G53" s="214">
        <v>51</v>
      </c>
      <c r="H53" s="214">
        <v>25</v>
      </c>
      <c r="I53" s="214">
        <v>104</v>
      </c>
      <c r="J53" s="214">
        <v>127</v>
      </c>
      <c r="K53" s="214">
        <v>25</v>
      </c>
      <c r="L53" s="214">
        <v>187</v>
      </c>
      <c r="M53" s="214" t="s">
        <v>1123</v>
      </c>
      <c r="N53" s="214">
        <v>76</v>
      </c>
      <c r="O53" s="214">
        <v>18</v>
      </c>
      <c r="P53" s="214">
        <v>123</v>
      </c>
      <c r="Q53" s="214">
        <v>668</v>
      </c>
      <c r="R53" s="214">
        <v>23</v>
      </c>
      <c r="S53" s="214">
        <v>52</v>
      </c>
      <c r="T53" s="214">
        <v>19019</v>
      </c>
      <c r="U53" s="214" t="s">
        <v>1122</v>
      </c>
      <c r="V53" s="214">
        <v>3751</v>
      </c>
      <c r="W53" s="214">
        <v>1154993</v>
      </c>
      <c r="X53" s="214">
        <v>1071256</v>
      </c>
      <c r="Y53" s="214">
        <v>24430</v>
      </c>
      <c r="Z53" s="214">
        <v>53691</v>
      </c>
      <c r="AA53" s="214">
        <v>5616</v>
      </c>
      <c r="AB53" s="214" t="s">
        <v>441</v>
      </c>
    </row>
    <row r="54" spans="2:28">
      <c r="B54" s="148"/>
      <c r="C54" s="379">
        <v>5</v>
      </c>
      <c r="D54" s="86">
        <v>1993</v>
      </c>
      <c r="E54" s="214">
        <v>389</v>
      </c>
      <c r="F54" s="214">
        <v>226</v>
      </c>
      <c r="G54" s="214">
        <v>47</v>
      </c>
      <c r="H54" s="214">
        <v>26</v>
      </c>
      <c r="I54" s="214">
        <v>90</v>
      </c>
      <c r="J54" s="214">
        <v>138</v>
      </c>
      <c r="K54" s="214">
        <v>28</v>
      </c>
      <c r="L54" s="214">
        <v>166</v>
      </c>
      <c r="M54" s="214" t="s">
        <v>1123</v>
      </c>
      <c r="N54" s="214">
        <v>87</v>
      </c>
      <c r="O54" s="214">
        <v>17</v>
      </c>
      <c r="P54" s="214">
        <v>110</v>
      </c>
      <c r="Q54" s="214">
        <v>630</v>
      </c>
      <c r="R54" s="214">
        <v>19</v>
      </c>
      <c r="S54" s="214">
        <v>37</v>
      </c>
      <c r="T54" s="214">
        <v>19455</v>
      </c>
      <c r="U54" s="214" t="s">
        <v>1122</v>
      </c>
      <c r="V54" s="214">
        <v>442</v>
      </c>
      <c r="W54" s="214">
        <v>1109291</v>
      </c>
      <c r="X54" s="214">
        <v>1056124</v>
      </c>
      <c r="Y54" s="214">
        <v>486</v>
      </c>
      <c r="Z54" s="214">
        <v>47499</v>
      </c>
      <c r="AA54" s="214">
        <v>5182</v>
      </c>
      <c r="AB54" s="214" t="s">
        <v>441</v>
      </c>
    </row>
    <row r="55" spans="2:28">
      <c r="B55" s="148"/>
      <c r="C55" s="379">
        <v>6</v>
      </c>
      <c r="D55" s="86">
        <v>1994</v>
      </c>
      <c r="E55" s="214">
        <v>647</v>
      </c>
      <c r="F55" s="214">
        <v>223</v>
      </c>
      <c r="G55" s="214">
        <v>122</v>
      </c>
      <c r="H55" s="214">
        <v>35</v>
      </c>
      <c r="I55" s="214">
        <v>267</v>
      </c>
      <c r="J55" s="214">
        <v>140</v>
      </c>
      <c r="K55" s="214">
        <v>28</v>
      </c>
      <c r="L55" s="214">
        <v>176</v>
      </c>
      <c r="M55" s="214" t="s">
        <v>1123</v>
      </c>
      <c r="N55" s="214">
        <v>62</v>
      </c>
      <c r="O55" s="214">
        <v>16</v>
      </c>
      <c r="P55" s="214">
        <v>88</v>
      </c>
      <c r="Q55" s="214">
        <v>552</v>
      </c>
      <c r="R55" s="214">
        <v>12</v>
      </c>
      <c r="S55" s="214">
        <v>52</v>
      </c>
      <c r="T55" s="214">
        <v>17165</v>
      </c>
      <c r="U55" s="214" t="s">
        <v>1122</v>
      </c>
      <c r="V55" s="214">
        <v>3020</v>
      </c>
      <c r="W55" s="214">
        <v>876640</v>
      </c>
      <c r="X55" s="214">
        <v>840401</v>
      </c>
      <c r="Y55" s="214">
        <v>13559</v>
      </c>
      <c r="Z55" s="214">
        <v>9509</v>
      </c>
      <c r="AA55" s="214">
        <v>13171</v>
      </c>
      <c r="AB55" s="214" t="s">
        <v>441</v>
      </c>
    </row>
    <row r="56" spans="2:28">
      <c r="B56" s="148"/>
      <c r="C56" s="379">
        <v>7</v>
      </c>
      <c r="D56" s="86">
        <v>1995</v>
      </c>
      <c r="E56" s="214">
        <v>512</v>
      </c>
      <c r="F56" s="214">
        <v>224</v>
      </c>
      <c r="G56" s="214">
        <v>80</v>
      </c>
      <c r="H56" s="214">
        <v>30</v>
      </c>
      <c r="I56" s="214">
        <v>178</v>
      </c>
      <c r="J56" s="214">
        <v>124</v>
      </c>
      <c r="K56" s="214">
        <v>30</v>
      </c>
      <c r="L56" s="214">
        <v>114</v>
      </c>
      <c r="M56" s="214">
        <v>79</v>
      </c>
      <c r="N56" s="214">
        <v>64</v>
      </c>
      <c r="O56" s="214">
        <v>14</v>
      </c>
      <c r="P56" s="214">
        <v>104</v>
      </c>
      <c r="Q56" s="214">
        <v>560</v>
      </c>
      <c r="R56" s="214">
        <v>15</v>
      </c>
      <c r="S56" s="214">
        <v>62</v>
      </c>
      <c r="T56" s="214">
        <v>15833</v>
      </c>
      <c r="U56" s="214">
        <v>1555</v>
      </c>
      <c r="V56" s="214">
        <v>1857</v>
      </c>
      <c r="W56" s="214">
        <v>974807</v>
      </c>
      <c r="X56" s="214">
        <v>953807</v>
      </c>
      <c r="Y56" s="214">
        <v>2916</v>
      </c>
      <c r="Z56" s="214">
        <v>13789</v>
      </c>
      <c r="AA56" s="214">
        <v>4295</v>
      </c>
      <c r="AB56" s="214" t="s">
        <v>441</v>
      </c>
    </row>
    <row r="57" spans="2:28">
      <c r="B57" s="148"/>
      <c r="C57" s="379">
        <v>8</v>
      </c>
      <c r="D57" s="86">
        <v>1996</v>
      </c>
      <c r="E57" s="214">
        <v>510</v>
      </c>
      <c r="F57" s="214">
        <v>232</v>
      </c>
      <c r="G57" s="214">
        <v>65</v>
      </c>
      <c r="H57" s="214">
        <v>29</v>
      </c>
      <c r="I57" s="214">
        <v>184</v>
      </c>
      <c r="J57" s="214">
        <v>135</v>
      </c>
      <c r="K57" s="214">
        <v>32</v>
      </c>
      <c r="L57" s="214">
        <v>93</v>
      </c>
      <c r="M57" s="214">
        <v>84</v>
      </c>
      <c r="N57" s="214">
        <v>77</v>
      </c>
      <c r="O57" s="214">
        <v>12</v>
      </c>
      <c r="P57" s="214">
        <v>108</v>
      </c>
      <c r="Q57" s="214">
        <v>552</v>
      </c>
      <c r="R57" s="214">
        <v>15</v>
      </c>
      <c r="S57" s="214">
        <v>50</v>
      </c>
      <c r="T57" s="214">
        <v>15681</v>
      </c>
      <c r="U57" s="214">
        <v>615</v>
      </c>
      <c r="V57" s="214">
        <v>353</v>
      </c>
      <c r="W57" s="214">
        <v>772798</v>
      </c>
      <c r="X57" s="214">
        <v>744211</v>
      </c>
      <c r="Y57" s="214">
        <v>860</v>
      </c>
      <c r="Z57" s="214">
        <v>23799</v>
      </c>
      <c r="AA57" s="214">
        <v>3928</v>
      </c>
      <c r="AB57" s="214" t="s">
        <v>441</v>
      </c>
    </row>
    <row r="58" spans="2:28">
      <c r="B58" s="148"/>
      <c r="C58" s="379">
        <v>9</v>
      </c>
      <c r="D58" s="86">
        <v>1997</v>
      </c>
      <c r="E58" s="214">
        <v>436</v>
      </c>
      <c r="F58" s="214">
        <v>220</v>
      </c>
      <c r="G58" s="214">
        <v>50</v>
      </c>
      <c r="H58" s="214">
        <v>27</v>
      </c>
      <c r="I58" s="214">
        <v>139</v>
      </c>
      <c r="J58" s="214">
        <v>110</v>
      </c>
      <c r="K58" s="214">
        <v>24</v>
      </c>
      <c r="L58" s="214">
        <v>91</v>
      </c>
      <c r="M58" s="214">
        <v>95</v>
      </c>
      <c r="N58" s="214">
        <v>61</v>
      </c>
      <c r="O58" s="214">
        <v>15</v>
      </c>
      <c r="P58" s="214">
        <v>111</v>
      </c>
      <c r="Q58" s="214">
        <v>553</v>
      </c>
      <c r="R58" s="214">
        <v>16</v>
      </c>
      <c r="S58" s="214">
        <v>47</v>
      </c>
      <c r="T58" s="214">
        <v>13618</v>
      </c>
      <c r="U58" s="214">
        <v>644</v>
      </c>
      <c r="V58" s="214">
        <v>847</v>
      </c>
      <c r="W58" s="214">
        <v>827106</v>
      </c>
      <c r="X58" s="214">
        <v>797469</v>
      </c>
      <c r="Y58" s="214">
        <v>3524</v>
      </c>
      <c r="Z58" s="214">
        <v>12286</v>
      </c>
      <c r="AA58" s="214">
        <v>13827</v>
      </c>
      <c r="AB58" s="214" t="s">
        <v>441</v>
      </c>
    </row>
    <row r="59" spans="2:28">
      <c r="B59" s="148"/>
      <c r="C59" s="379">
        <v>10</v>
      </c>
      <c r="D59" s="86">
        <v>1998</v>
      </c>
      <c r="E59" s="214">
        <v>404</v>
      </c>
      <c r="F59" s="214">
        <v>232</v>
      </c>
      <c r="G59" s="214">
        <v>33</v>
      </c>
      <c r="H59" s="214">
        <v>37</v>
      </c>
      <c r="I59" s="214">
        <v>102</v>
      </c>
      <c r="J59" s="214">
        <v>113</v>
      </c>
      <c r="K59" s="214">
        <v>34</v>
      </c>
      <c r="L59" s="214">
        <v>94</v>
      </c>
      <c r="M59" s="214">
        <v>100</v>
      </c>
      <c r="N59" s="214">
        <v>60</v>
      </c>
      <c r="O59" s="214">
        <v>24</v>
      </c>
      <c r="P59" s="214">
        <v>111</v>
      </c>
      <c r="Q59" s="214">
        <v>560</v>
      </c>
      <c r="R59" s="214">
        <v>13</v>
      </c>
      <c r="S59" s="214">
        <v>52</v>
      </c>
      <c r="T59" s="214">
        <v>14812</v>
      </c>
      <c r="U59" s="214">
        <v>433</v>
      </c>
      <c r="V59" s="214">
        <v>208</v>
      </c>
      <c r="W59" s="214">
        <v>884672</v>
      </c>
      <c r="X59" s="214">
        <v>838978</v>
      </c>
      <c r="Y59" s="214">
        <v>577</v>
      </c>
      <c r="Z59" s="214">
        <v>41311</v>
      </c>
      <c r="AA59" s="214">
        <v>3806</v>
      </c>
      <c r="AB59" s="214" t="s">
        <v>441</v>
      </c>
    </row>
    <row r="60" spans="2:28">
      <c r="B60" s="148"/>
      <c r="C60" s="379">
        <v>11</v>
      </c>
      <c r="D60" s="86">
        <v>1999</v>
      </c>
      <c r="E60" s="214">
        <v>415</v>
      </c>
      <c r="F60" s="214">
        <v>218</v>
      </c>
      <c r="G60" s="214">
        <v>49</v>
      </c>
      <c r="H60" s="214">
        <v>28</v>
      </c>
      <c r="I60" s="214">
        <v>120</v>
      </c>
      <c r="J60" s="214">
        <v>119</v>
      </c>
      <c r="K60" s="214">
        <v>15</v>
      </c>
      <c r="L60" s="214">
        <v>71</v>
      </c>
      <c r="M60" s="214">
        <v>97</v>
      </c>
      <c r="N60" s="214">
        <v>63</v>
      </c>
      <c r="O60" s="214">
        <v>7</v>
      </c>
      <c r="P60" s="214">
        <v>98</v>
      </c>
      <c r="Q60" s="214">
        <v>466</v>
      </c>
      <c r="R60" s="214">
        <v>14</v>
      </c>
      <c r="S60" s="214">
        <v>42</v>
      </c>
      <c r="T60" s="214">
        <v>13558</v>
      </c>
      <c r="U60" s="214">
        <v>409</v>
      </c>
      <c r="V60" s="214">
        <v>952</v>
      </c>
      <c r="W60" s="214">
        <v>727457</v>
      </c>
      <c r="X60" s="214">
        <v>699134</v>
      </c>
      <c r="Y60" s="214">
        <v>1570</v>
      </c>
      <c r="Z60" s="214">
        <v>10940</v>
      </c>
      <c r="AA60" s="214">
        <v>15813</v>
      </c>
      <c r="AB60" s="214" t="s">
        <v>441</v>
      </c>
    </row>
    <row r="61" spans="2:28">
      <c r="B61" s="148"/>
      <c r="C61" s="379">
        <v>12</v>
      </c>
      <c r="D61" s="86">
        <v>2000</v>
      </c>
      <c r="E61" s="214">
        <v>521</v>
      </c>
      <c r="F61" s="214">
        <v>220</v>
      </c>
      <c r="G61" s="214">
        <v>83</v>
      </c>
      <c r="H61" s="214">
        <v>38</v>
      </c>
      <c r="I61" s="214">
        <v>180</v>
      </c>
      <c r="J61" s="214">
        <v>82</v>
      </c>
      <c r="K61" s="214">
        <v>31</v>
      </c>
      <c r="L61" s="214">
        <v>75</v>
      </c>
      <c r="M61" s="214">
        <v>120</v>
      </c>
      <c r="N61" s="214">
        <v>46</v>
      </c>
      <c r="O61" s="214">
        <v>15</v>
      </c>
      <c r="P61" s="214">
        <v>103</v>
      </c>
      <c r="Q61" s="214">
        <v>483</v>
      </c>
      <c r="R61" s="214">
        <v>15</v>
      </c>
      <c r="S61" s="214">
        <v>55</v>
      </c>
      <c r="T61" s="214">
        <v>12758</v>
      </c>
      <c r="U61" s="214">
        <v>779</v>
      </c>
      <c r="V61" s="214">
        <v>908</v>
      </c>
      <c r="W61" s="214">
        <v>1159556</v>
      </c>
      <c r="X61" s="214">
        <v>1104026</v>
      </c>
      <c r="Y61" s="214">
        <v>2886</v>
      </c>
      <c r="Z61" s="214">
        <v>14923</v>
      </c>
      <c r="AA61" s="214">
        <v>37696</v>
      </c>
      <c r="AB61" s="214" t="s">
        <v>441</v>
      </c>
    </row>
    <row r="62" spans="2:28">
      <c r="B62" s="148"/>
      <c r="C62" s="379">
        <v>13</v>
      </c>
      <c r="D62" s="86">
        <v>2001</v>
      </c>
      <c r="E62" s="214">
        <v>423</v>
      </c>
      <c r="F62" s="214">
        <v>179</v>
      </c>
      <c r="G62" s="214">
        <v>62</v>
      </c>
      <c r="H62" s="214">
        <v>39</v>
      </c>
      <c r="I62" s="214">
        <v>143</v>
      </c>
      <c r="J62" s="214">
        <v>104</v>
      </c>
      <c r="K62" s="214">
        <v>27</v>
      </c>
      <c r="L62" s="214">
        <v>71</v>
      </c>
      <c r="M62" s="214">
        <v>76</v>
      </c>
      <c r="N62" s="214">
        <v>57</v>
      </c>
      <c r="O62" s="214">
        <v>25</v>
      </c>
      <c r="P62" s="214">
        <v>87</v>
      </c>
      <c r="Q62" s="214">
        <v>438</v>
      </c>
      <c r="R62" s="214">
        <v>11</v>
      </c>
      <c r="S62" s="214">
        <v>46</v>
      </c>
      <c r="T62" s="214">
        <v>15318</v>
      </c>
      <c r="U62" s="214">
        <v>692</v>
      </c>
      <c r="V62" s="214">
        <v>6864</v>
      </c>
      <c r="W62" s="214">
        <v>903523</v>
      </c>
      <c r="X62" s="214">
        <v>857649</v>
      </c>
      <c r="Y62" s="214">
        <v>3229</v>
      </c>
      <c r="Z62" s="214">
        <v>34875</v>
      </c>
      <c r="AA62" s="214">
        <v>7770</v>
      </c>
      <c r="AB62" s="214" t="s">
        <v>441</v>
      </c>
    </row>
    <row r="63" spans="2:28">
      <c r="B63" s="148"/>
      <c r="C63" s="379">
        <v>14</v>
      </c>
      <c r="D63" s="86">
        <v>2002</v>
      </c>
      <c r="E63" s="214">
        <v>492</v>
      </c>
      <c r="F63" s="214">
        <v>225</v>
      </c>
      <c r="G63" s="214">
        <v>73</v>
      </c>
      <c r="H63" s="214">
        <v>33</v>
      </c>
      <c r="I63" s="214">
        <v>161</v>
      </c>
      <c r="J63" s="214">
        <v>146</v>
      </c>
      <c r="K63" s="214">
        <v>22</v>
      </c>
      <c r="L63" s="214">
        <v>93</v>
      </c>
      <c r="M63" s="214">
        <v>94</v>
      </c>
      <c r="N63" s="214">
        <v>71</v>
      </c>
      <c r="O63" s="214">
        <v>23</v>
      </c>
      <c r="P63" s="214">
        <v>111</v>
      </c>
      <c r="Q63" s="214">
        <v>572</v>
      </c>
      <c r="R63" s="214">
        <v>19</v>
      </c>
      <c r="S63" s="214">
        <v>60</v>
      </c>
      <c r="T63" s="214">
        <v>17797</v>
      </c>
      <c r="U63" s="214">
        <v>1089</v>
      </c>
      <c r="V63" s="214">
        <v>668</v>
      </c>
      <c r="W63" s="214">
        <v>946025</v>
      </c>
      <c r="X63" s="214">
        <v>912287</v>
      </c>
      <c r="Y63" s="214">
        <v>4127</v>
      </c>
      <c r="Z63" s="214">
        <v>25525</v>
      </c>
      <c r="AA63" s="214">
        <v>4086</v>
      </c>
      <c r="AB63" s="214" t="s">
        <v>441</v>
      </c>
    </row>
    <row r="64" spans="2:28">
      <c r="B64" s="148"/>
      <c r="C64" s="379">
        <v>15</v>
      </c>
      <c r="D64" s="86">
        <v>2003</v>
      </c>
      <c r="E64" s="214">
        <v>396</v>
      </c>
      <c r="F64" s="214">
        <v>228</v>
      </c>
      <c r="G64" s="214">
        <v>20</v>
      </c>
      <c r="H64" s="214">
        <v>45</v>
      </c>
      <c r="I64" s="214">
        <v>103</v>
      </c>
      <c r="J64" s="214">
        <v>120</v>
      </c>
      <c r="K64" s="214">
        <v>23</v>
      </c>
      <c r="L64" s="214">
        <v>104</v>
      </c>
      <c r="M64" s="214">
        <v>105</v>
      </c>
      <c r="N64" s="214">
        <v>59</v>
      </c>
      <c r="O64" s="214">
        <v>16</v>
      </c>
      <c r="P64" s="214">
        <v>110</v>
      </c>
      <c r="Q64" s="214">
        <v>551</v>
      </c>
      <c r="R64" s="214">
        <v>21</v>
      </c>
      <c r="S64" s="214">
        <v>56</v>
      </c>
      <c r="T64" s="214">
        <v>17354</v>
      </c>
      <c r="U64" s="214">
        <v>829</v>
      </c>
      <c r="V64" s="214">
        <v>173</v>
      </c>
      <c r="W64" s="214">
        <v>1210285</v>
      </c>
      <c r="X64" s="214">
        <v>1186735</v>
      </c>
      <c r="Y64" s="214">
        <v>457</v>
      </c>
      <c r="Z64" s="214">
        <v>19306</v>
      </c>
      <c r="AA64" s="214">
        <v>3787</v>
      </c>
      <c r="AB64" s="214" t="s">
        <v>441</v>
      </c>
    </row>
    <row r="65" spans="2:28">
      <c r="B65" s="148"/>
      <c r="C65" s="379">
        <v>16</v>
      </c>
      <c r="D65" s="86">
        <v>2004</v>
      </c>
      <c r="E65" s="220">
        <v>403</v>
      </c>
      <c r="F65" s="220">
        <v>197</v>
      </c>
      <c r="G65" s="220">
        <v>59</v>
      </c>
      <c r="H65" s="220">
        <v>32</v>
      </c>
      <c r="I65" s="220">
        <v>115</v>
      </c>
      <c r="J65" s="220">
        <v>107</v>
      </c>
      <c r="K65" s="220">
        <v>16</v>
      </c>
      <c r="L65" s="220">
        <v>75</v>
      </c>
      <c r="M65" s="220">
        <v>111</v>
      </c>
      <c r="N65" s="220">
        <v>55</v>
      </c>
      <c r="O65" s="220">
        <v>10</v>
      </c>
      <c r="P65" s="220">
        <v>104</v>
      </c>
      <c r="Q65" s="220">
        <v>498</v>
      </c>
      <c r="R65" s="220">
        <v>14</v>
      </c>
      <c r="S65" s="220">
        <v>39</v>
      </c>
      <c r="T65" s="220">
        <v>15269</v>
      </c>
      <c r="U65" s="220">
        <v>850</v>
      </c>
      <c r="V65" s="220">
        <v>3848</v>
      </c>
      <c r="W65" s="220">
        <v>846513</v>
      </c>
      <c r="X65" s="220">
        <v>510995</v>
      </c>
      <c r="Y65" s="220">
        <v>5132</v>
      </c>
      <c r="Z65" s="220">
        <v>27340</v>
      </c>
      <c r="AA65" s="220">
        <v>22163</v>
      </c>
      <c r="AB65" s="220" t="s">
        <v>188</v>
      </c>
    </row>
    <row r="66" spans="2:28">
      <c r="B66" s="148"/>
      <c r="C66" s="379">
        <v>17</v>
      </c>
      <c r="D66" s="86">
        <v>2005</v>
      </c>
      <c r="E66" s="220">
        <v>401</v>
      </c>
      <c r="F66" s="220">
        <v>200</v>
      </c>
      <c r="G66" s="220">
        <v>48</v>
      </c>
      <c r="H66" s="220">
        <v>26</v>
      </c>
      <c r="I66" s="220">
        <v>127</v>
      </c>
      <c r="J66" s="220">
        <v>101</v>
      </c>
      <c r="K66" s="220">
        <v>18</v>
      </c>
      <c r="L66" s="220">
        <v>87</v>
      </c>
      <c r="M66" s="220">
        <v>85</v>
      </c>
      <c r="N66" s="220">
        <v>50</v>
      </c>
      <c r="O66" s="220">
        <v>16</v>
      </c>
      <c r="P66" s="220">
        <v>91</v>
      </c>
      <c r="Q66" s="220">
        <v>457</v>
      </c>
      <c r="R66" s="220">
        <v>11</v>
      </c>
      <c r="S66" s="220">
        <v>53</v>
      </c>
      <c r="T66" s="220">
        <v>10992</v>
      </c>
      <c r="U66" s="220">
        <v>447</v>
      </c>
      <c r="V66" s="220">
        <v>484</v>
      </c>
      <c r="W66" s="220">
        <v>648848</v>
      </c>
      <c r="X66" s="220">
        <v>639706</v>
      </c>
      <c r="Y66" s="220">
        <v>1789</v>
      </c>
      <c r="Z66" s="220">
        <v>4489</v>
      </c>
      <c r="AA66" s="220">
        <v>2864</v>
      </c>
      <c r="AB66" s="220" t="s">
        <v>188</v>
      </c>
    </row>
    <row r="67" spans="2:28">
      <c r="B67" s="148"/>
      <c r="C67" s="379">
        <v>18</v>
      </c>
      <c r="D67" s="86">
        <v>2006</v>
      </c>
      <c r="E67" s="220">
        <v>374</v>
      </c>
      <c r="F67" s="220">
        <v>185</v>
      </c>
      <c r="G67" s="220">
        <v>35</v>
      </c>
      <c r="H67" s="220">
        <v>34</v>
      </c>
      <c r="I67" s="220">
        <v>120</v>
      </c>
      <c r="J67" s="220">
        <v>96</v>
      </c>
      <c r="K67" s="220">
        <v>16</v>
      </c>
      <c r="L67" s="220">
        <v>55</v>
      </c>
      <c r="M67" s="220">
        <v>99</v>
      </c>
      <c r="N67" s="220">
        <v>52</v>
      </c>
      <c r="O67" s="220">
        <v>9</v>
      </c>
      <c r="P67" s="220">
        <v>84</v>
      </c>
      <c r="Q67" s="220">
        <v>422</v>
      </c>
      <c r="R67" s="220">
        <v>23</v>
      </c>
      <c r="S67" s="220">
        <v>50</v>
      </c>
      <c r="T67" s="220">
        <v>14495</v>
      </c>
      <c r="U67" s="220">
        <v>396</v>
      </c>
      <c r="V67" s="220">
        <v>360</v>
      </c>
      <c r="W67" s="220">
        <v>625713</v>
      </c>
      <c r="X67" s="220">
        <v>610240</v>
      </c>
      <c r="Y67" s="220">
        <v>794</v>
      </c>
      <c r="Z67" s="220">
        <v>4134</v>
      </c>
      <c r="AA67" s="220">
        <v>10545</v>
      </c>
      <c r="AB67" s="220" t="s">
        <v>188</v>
      </c>
    </row>
    <row r="68" spans="2:28">
      <c r="B68" s="148"/>
      <c r="C68" s="379">
        <v>19</v>
      </c>
      <c r="D68" s="86">
        <v>2007</v>
      </c>
      <c r="E68" s="220">
        <v>377</v>
      </c>
      <c r="F68" s="220">
        <v>179</v>
      </c>
      <c r="G68" s="220">
        <v>35</v>
      </c>
      <c r="H68" s="220">
        <v>31</v>
      </c>
      <c r="I68" s="220">
        <v>132</v>
      </c>
      <c r="J68" s="220">
        <v>92</v>
      </c>
      <c r="K68" s="220">
        <v>9</v>
      </c>
      <c r="L68" s="220">
        <v>64</v>
      </c>
      <c r="M68" s="220">
        <v>102</v>
      </c>
      <c r="N68" s="220">
        <v>50</v>
      </c>
      <c r="O68" s="220">
        <v>6</v>
      </c>
      <c r="P68" s="220">
        <v>99</v>
      </c>
      <c r="Q68" s="220">
        <v>414</v>
      </c>
      <c r="R68" s="220">
        <v>10</v>
      </c>
      <c r="S68" s="220">
        <v>42</v>
      </c>
      <c r="T68" s="220">
        <v>11373</v>
      </c>
      <c r="U68" s="220">
        <v>1100</v>
      </c>
      <c r="V68" s="220">
        <v>3109</v>
      </c>
      <c r="W68" s="220">
        <v>779657</v>
      </c>
      <c r="X68" s="220">
        <v>755206</v>
      </c>
      <c r="Y68" s="220">
        <v>6917</v>
      </c>
      <c r="Z68" s="220">
        <v>15570</v>
      </c>
      <c r="AA68" s="220">
        <v>1958</v>
      </c>
      <c r="AB68" s="220">
        <v>6</v>
      </c>
    </row>
    <row r="69" spans="2:28">
      <c r="B69" s="148"/>
      <c r="C69" s="379">
        <v>20</v>
      </c>
      <c r="D69" s="86">
        <v>2008</v>
      </c>
      <c r="E69" s="220">
        <v>345</v>
      </c>
      <c r="F69" s="220">
        <v>155</v>
      </c>
      <c r="G69" s="220">
        <v>39</v>
      </c>
      <c r="H69" s="220">
        <v>13</v>
      </c>
      <c r="I69" s="220">
        <v>138</v>
      </c>
      <c r="J69" s="220">
        <v>84</v>
      </c>
      <c r="K69" s="220">
        <v>10</v>
      </c>
      <c r="L69" s="220">
        <v>54</v>
      </c>
      <c r="M69" s="220">
        <v>84</v>
      </c>
      <c r="N69" s="220">
        <v>44</v>
      </c>
      <c r="O69" s="220">
        <v>5</v>
      </c>
      <c r="P69" s="220">
        <v>72</v>
      </c>
      <c r="Q69" s="220">
        <v>331</v>
      </c>
      <c r="R69" s="220">
        <v>11</v>
      </c>
      <c r="S69" s="220">
        <v>52</v>
      </c>
      <c r="T69" s="220">
        <v>10024</v>
      </c>
      <c r="U69" s="220">
        <v>1030</v>
      </c>
      <c r="V69" s="220">
        <v>517</v>
      </c>
      <c r="W69" s="220">
        <v>869041</v>
      </c>
      <c r="X69" s="220">
        <v>838066</v>
      </c>
      <c r="Y69" s="220">
        <v>1227</v>
      </c>
      <c r="Z69" s="220">
        <v>24419</v>
      </c>
      <c r="AA69" s="220">
        <v>5329</v>
      </c>
      <c r="AB69" s="220">
        <v>20</v>
      </c>
    </row>
    <row r="70" spans="2:28">
      <c r="B70" s="378"/>
      <c r="C70" s="379">
        <v>21</v>
      </c>
      <c r="D70" s="86">
        <v>2009</v>
      </c>
      <c r="E70" s="214">
        <v>341</v>
      </c>
      <c r="F70" s="214">
        <v>155</v>
      </c>
      <c r="G70" s="214">
        <v>46</v>
      </c>
      <c r="H70" s="214">
        <v>25</v>
      </c>
      <c r="I70" s="214">
        <v>115</v>
      </c>
      <c r="J70" s="214">
        <v>81</v>
      </c>
      <c r="K70" s="214">
        <v>10</v>
      </c>
      <c r="L70" s="214">
        <v>55</v>
      </c>
      <c r="M70" s="214">
        <v>84</v>
      </c>
      <c r="N70" s="214">
        <v>39</v>
      </c>
      <c r="O70" s="214">
        <v>7</v>
      </c>
      <c r="P70" s="214">
        <v>59</v>
      </c>
      <c r="Q70" s="214">
        <v>312</v>
      </c>
      <c r="R70" s="214">
        <v>9</v>
      </c>
      <c r="S70" s="214">
        <v>43</v>
      </c>
      <c r="T70" s="214">
        <v>11491</v>
      </c>
      <c r="U70" s="214">
        <v>295</v>
      </c>
      <c r="V70" s="214">
        <v>231</v>
      </c>
      <c r="W70" s="214">
        <v>550858</v>
      </c>
      <c r="X70" s="214">
        <v>541167</v>
      </c>
      <c r="Y70" s="214">
        <v>668</v>
      </c>
      <c r="Z70" s="214">
        <v>4082</v>
      </c>
      <c r="AA70" s="214">
        <v>4941</v>
      </c>
      <c r="AB70" s="214" t="s">
        <v>412</v>
      </c>
    </row>
    <row r="71" spans="2:28">
      <c r="B71" s="378"/>
      <c r="C71" s="379">
        <v>22</v>
      </c>
      <c r="D71" s="86">
        <v>2010</v>
      </c>
      <c r="E71" s="214">
        <v>379</v>
      </c>
      <c r="F71" s="214">
        <v>158</v>
      </c>
      <c r="G71" s="214">
        <v>32</v>
      </c>
      <c r="H71" s="214">
        <v>26</v>
      </c>
      <c r="I71" s="214">
        <v>163</v>
      </c>
      <c r="J71" s="214">
        <v>97</v>
      </c>
      <c r="K71" s="214">
        <v>23</v>
      </c>
      <c r="L71" s="214">
        <v>61</v>
      </c>
      <c r="M71" s="214">
        <v>90</v>
      </c>
      <c r="N71" s="214">
        <v>60</v>
      </c>
      <c r="O71" s="214">
        <v>14</v>
      </c>
      <c r="P71" s="214">
        <v>87</v>
      </c>
      <c r="Q71" s="214">
        <v>385</v>
      </c>
      <c r="R71" s="214">
        <v>19</v>
      </c>
      <c r="S71" s="214">
        <v>51</v>
      </c>
      <c r="T71" s="214">
        <v>12667</v>
      </c>
      <c r="U71" s="214">
        <v>221</v>
      </c>
      <c r="V71" s="214">
        <v>1602</v>
      </c>
      <c r="W71" s="214">
        <v>652028</v>
      </c>
      <c r="X71" s="214">
        <v>469995</v>
      </c>
      <c r="Y71" s="214">
        <v>3542</v>
      </c>
      <c r="Z71" s="214">
        <v>8354</v>
      </c>
      <c r="AA71" s="214">
        <v>8001</v>
      </c>
      <c r="AB71" s="214" t="s">
        <v>412</v>
      </c>
    </row>
    <row r="72" spans="2:28">
      <c r="B72" s="378"/>
      <c r="C72" s="379">
        <v>23</v>
      </c>
      <c r="D72" s="86">
        <v>2011</v>
      </c>
      <c r="E72" s="214">
        <v>346</v>
      </c>
      <c r="F72" s="214">
        <v>154</v>
      </c>
      <c r="G72" s="214">
        <v>41</v>
      </c>
      <c r="H72" s="214">
        <v>28</v>
      </c>
      <c r="I72" s="214">
        <v>123</v>
      </c>
      <c r="J72" s="214">
        <v>83</v>
      </c>
      <c r="K72" s="214">
        <v>10</v>
      </c>
      <c r="L72" s="214">
        <v>58</v>
      </c>
      <c r="M72" s="214">
        <v>78</v>
      </c>
      <c r="N72" s="214">
        <v>37</v>
      </c>
      <c r="O72" s="214">
        <v>7</v>
      </c>
      <c r="P72" s="214">
        <v>66</v>
      </c>
      <c r="Q72" s="214">
        <v>313</v>
      </c>
      <c r="R72" s="214">
        <v>8</v>
      </c>
      <c r="S72" s="214">
        <v>41</v>
      </c>
      <c r="T72" s="214">
        <v>12292</v>
      </c>
      <c r="U72" s="214">
        <v>217</v>
      </c>
      <c r="V72" s="214">
        <v>478</v>
      </c>
      <c r="W72" s="214">
        <v>629112</v>
      </c>
      <c r="X72" s="214">
        <v>594639</v>
      </c>
      <c r="Y72" s="214">
        <v>1421</v>
      </c>
      <c r="Z72" s="214">
        <v>25010</v>
      </c>
      <c r="AA72" s="214">
        <v>8041</v>
      </c>
      <c r="AB72" s="214">
        <v>1</v>
      </c>
    </row>
    <row r="73" spans="2:28">
      <c r="B73" s="378"/>
      <c r="C73" s="379">
        <v>24</v>
      </c>
      <c r="D73" s="86">
        <v>2012</v>
      </c>
      <c r="E73" s="214">
        <v>310</v>
      </c>
      <c r="F73" s="214">
        <v>128</v>
      </c>
      <c r="G73" s="214">
        <v>33</v>
      </c>
      <c r="H73" s="214">
        <v>18</v>
      </c>
      <c r="I73" s="214">
        <v>131</v>
      </c>
      <c r="J73" s="214">
        <v>62</v>
      </c>
      <c r="K73" s="214">
        <v>10</v>
      </c>
      <c r="L73" s="214">
        <v>44</v>
      </c>
      <c r="M73" s="214">
        <v>78</v>
      </c>
      <c r="N73" s="214">
        <v>31</v>
      </c>
      <c r="O73" s="214">
        <v>5</v>
      </c>
      <c r="P73" s="214">
        <v>62</v>
      </c>
      <c r="Q73" s="214">
        <v>274</v>
      </c>
      <c r="R73" s="214">
        <v>11</v>
      </c>
      <c r="S73" s="214">
        <v>37</v>
      </c>
      <c r="T73" s="214">
        <v>7897</v>
      </c>
      <c r="U73" s="214">
        <v>223</v>
      </c>
      <c r="V73" s="214">
        <v>156</v>
      </c>
      <c r="W73" s="214">
        <v>330497</v>
      </c>
      <c r="X73" s="214">
        <v>305856</v>
      </c>
      <c r="Y73" s="214">
        <v>451</v>
      </c>
      <c r="Z73" s="214">
        <v>17843</v>
      </c>
      <c r="AA73" s="214">
        <v>6347</v>
      </c>
      <c r="AB73" s="214" t="s">
        <v>188</v>
      </c>
    </row>
    <row r="74" spans="2:28">
      <c r="B74" s="378"/>
      <c r="C74" s="379">
        <v>25</v>
      </c>
      <c r="D74" s="86">
        <v>2013</v>
      </c>
      <c r="E74" s="214">
        <v>378</v>
      </c>
      <c r="F74" s="214">
        <v>154</v>
      </c>
      <c r="G74" s="214">
        <v>47</v>
      </c>
      <c r="H74" s="214">
        <v>21</v>
      </c>
      <c r="I74" s="214">
        <v>156</v>
      </c>
      <c r="J74" s="214">
        <v>84</v>
      </c>
      <c r="K74" s="214">
        <v>21</v>
      </c>
      <c r="L74" s="214">
        <v>47</v>
      </c>
      <c r="M74" s="214">
        <v>75</v>
      </c>
      <c r="N74" s="214">
        <v>33</v>
      </c>
      <c r="O74" s="214">
        <v>5</v>
      </c>
      <c r="P74" s="214">
        <v>64</v>
      </c>
      <c r="Q74" s="214">
        <v>257</v>
      </c>
      <c r="R74" s="214">
        <v>9</v>
      </c>
      <c r="S74" s="214">
        <v>47</v>
      </c>
      <c r="T74" s="214">
        <v>13126</v>
      </c>
      <c r="U74" s="214">
        <v>341</v>
      </c>
      <c r="V74" s="214">
        <v>1310</v>
      </c>
      <c r="W74" s="214">
        <v>584138</v>
      </c>
      <c r="X74" s="214">
        <v>548630</v>
      </c>
      <c r="Y74" s="214">
        <v>737</v>
      </c>
      <c r="Z74" s="214">
        <v>22658</v>
      </c>
      <c r="AA74" s="214">
        <v>12098</v>
      </c>
      <c r="AB74" s="214">
        <v>15</v>
      </c>
    </row>
    <row r="75" spans="2:28">
      <c r="B75" s="378"/>
      <c r="C75" s="379">
        <v>26</v>
      </c>
      <c r="D75" s="86">
        <v>2014</v>
      </c>
      <c r="E75" s="214">
        <v>319</v>
      </c>
      <c r="F75" s="214">
        <v>129</v>
      </c>
      <c r="G75" s="214">
        <v>38</v>
      </c>
      <c r="H75" s="214">
        <v>23</v>
      </c>
      <c r="I75" s="214">
        <v>129</v>
      </c>
      <c r="J75" s="214">
        <v>55</v>
      </c>
      <c r="K75" s="214">
        <v>8</v>
      </c>
      <c r="L75" s="214">
        <v>60</v>
      </c>
      <c r="M75" s="214">
        <v>59</v>
      </c>
      <c r="N75" s="214">
        <v>25</v>
      </c>
      <c r="O75" s="214">
        <v>8</v>
      </c>
      <c r="P75" s="214">
        <v>66</v>
      </c>
      <c r="Q75" s="214">
        <v>291</v>
      </c>
      <c r="R75" s="214">
        <v>10</v>
      </c>
      <c r="S75" s="214">
        <v>58</v>
      </c>
      <c r="T75" s="214">
        <v>10048</v>
      </c>
      <c r="U75" s="214">
        <v>588</v>
      </c>
      <c r="V75" s="214">
        <v>601</v>
      </c>
      <c r="W75" s="214">
        <v>896101</v>
      </c>
      <c r="X75" s="214">
        <v>862992</v>
      </c>
      <c r="Y75" s="214">
        <v>450</v>
      </c>
      <c r="Z75" s="214">
        <v>24400</v>
      </c>
      <c r="AA75" s="214">
        <v>5097</v>
      </c>
      <c r="AB75" s="214">
        <v>3162</v>
      </c>
    </row>
    <row r="76" spans="2:28">
      <c r="B76" s="378"/>
      <c r="C76" s="379">
        <v>27</v>
      </c>
      <c r="D76" s="86">
        <v>2015</v>
      </c>
      <c r="E76" s="214">
        <v>293</v>
      </c>
      <c r="F76" s="214">
        <v>138</v>
      </c>
      <c r="G76" s="214">
        <v>16</v>
      </c>
      <c r="H76" s="214">
        <v>25</v>
      </c>
      <c r="I76" s="214">
        <v>114</v>
      </c>
      <c r="J76" s="214">
        <v>103</v>
      </c>
      <c r="K76" s="214">
        <v>10</v>
      </c>
      <c r="L76" s="214">
        <v>46</v>
      </c>
      <c r="M76" s="214">
        <v>67</v>
      </c>
      <c r="N76" s="214">
        <v>38</v>
      </c>
      <c r="O76" s="214">
        <v>1</v>
      </c>
      <c r="P76" s="214">
        <v>59</v>
      </c>
      <c r="Q76" s="214">
        <v>228</v>
      </c>
      <c r="R76" s="214">
        <v>8</v>
      </c>
      <c r="S76" s="214">
        <v>34</v>
      </c>
      <c r="T76" s="214">
        <v>11190</v>
      </c>
      <c r="U76" s="214">
        <v>579</v>
      </c>
      <c r="V76" s="214">
        <v>861</v>
      </c>
      <c r="W76" s="214">
        <v>542319</v>
      </c>
      <c r="X76" s="214">
        <v>530264</v>
      </c>
      <c r="Y76" s="214">
        <v>71</v>
      </c>
      <c r="Z76" s="214">
        <v>5835</v>
      </c>
      <c r="AA76" s="214">
        <v>2246</v>
      </c>
      <c r="AB76" s="214">
        <v>3903</v>
      </c>
    </row>
    <row r="77" spans="2:28">
      <c r="B77" s="378"/>
      <c r="C77" s="379">
        <v>28</v>
      </c>
      <c r="D77" s="86">
        <v>2016</v>
      </c>
      <c r="E77" s="214">
        <v>256</v>
      </c>
      <c r="F77" s="214">
        <v>127</v>
      </c>
      <c r="G77" s="214">
        <v>28</v>
      </c>
      <c r="H77" s="214">
        <v>25</v>
      </c>
      <c r="I77" s="214">
        <v>76</v>
      </c>
      <c r="J77" s="214">
        <v>77</v>
      </c>
      <c r="K77" s="214">
        <v>7</v>
      </c>
      <c r="L77" s="214">
        <v>47</v>
      </c>
      <c r="M77" s="214">
        <v>67</v>
      </c>
      <c r="N77" s="214">
        <v>36</v>
      </c>
      <c r="O77" s="214">
        <v>3</v>
      </c>
      <c r="P77" s="214">
        <v>56</v>
      </c>
      <c r="Q77" s="214">
        <v>230</v>
      </c>
      <c r="R77" s="214">
        <v>14</v>
      </c>
      <c r="S77" s="214">
        <v>39</v>
      </c>
      <c r="T77" s="214">
        <v>9426</v>
      </c>
      <c r="U77" s="214">
        <v>830</v>
      </c>
      <c r="V77" s="214">
        <v>281</v>
      </c>
      <c r="W77" s="214">
        <v>567354</v>
      </c>
      <c r="X77" s="214">
        <v>550065</v>
      </c>
      <c r="Y77" s="214">
        <v>819</v>
      </c>
      <c r="Z77" s="214">
        <v>14458</v>
      </c>
      <c r="AA77" s="214">
        <v>1730</v>
      </c>
      <c r="AB77" s="214">
        <v>282</v>
      </c>
    </row>
    <row r="78" spans="2:28">
      <c r="B78" s="378"/>
      <c r="C78" s="379">
        <v>29</v>
      </c>
      <c r="D78" s="86">
        <v>2017</v>
      </c>
      <c r="E78" s="214">
        <v>294</v>
      </c>
      <c r="F78" s="214">
        <v>122</v>
      </c>
      <c r="G78" s="214">
        <v>28</v>
      </c>
      <c r="H78" s="214">
        <v>24</v>
      </c>
      <c r="I78" s="214">
        <v>120</v>
      </c>
      <c r="J78" s="214">
        <v>103</v>
      </c>
      <c r="K78" s="214">
        <v>9</v>
      </c>
      <c r="L78" s="214">
        <v>50</v>
      </c>
      <c r="M78" s="214">
        <v>68</v>
      </c>
      <c r="N78" s="214">
        <v>41</v>
      </c>
      <c r="O78" s="214">
        <v>4</v>
      </c>
      <c r="P78" s="214">
        <v>54</v>
      </c>
      <c r="Q78" s="214">
        <v>211</v>
      </c>
      <c r="R78" s="214">
        <v>6</v>
      </c>
      <c r="S78" s="214">
        <v>39</v>
      </c>
      <c r="T78" s="214">
        <v>12258</v>
      </c>
      <c r="U78" s="214">
        <v>618</v>
      </c>
      <c r="V78" s="214">
        <v>488</v>
      </c>
      <c r="W78" s="214">
        <v>409821</v>
      </c>
      <c r="X78" s="214">
        <v>395988</v>
      </c>
      <c r="Y78" s="214">
        <v>469</v>
      </c>
      <c r="Z78" s="214">
        <v>10422</v>
      </c>
      <c r="AA78" s="214">
        <v>2942</v>
      </c>
      <c r="AB78" s="214" t="s">
        <v>188</v>
      </c>
    </row>
    <row r="79" spans="2:28">
      <c r="B79" s="378"/>
      <c r="C79" s="379">
        <v>30</v>
      </c>
      <c r="D79" s="86">
        <v>2018</v>
      </c>
      <c r="E79" s="214">
        <v>309</v>
      </c>
      <c r="F79" s="214">
        <v>118</v>
      </c>
      <c r="G79" s="214">
        <v>47</v>
      </c>
      <c r="H79" s="214">
        <v>22</v>
      </c>
      <c r="I79" s="214">
        <v>122</v>
      </c>
      <c r="J79" s="214">
        <v>64</v>
      </c>
      <c r="K79" s="214">
        <v>3</v>
      </c>
      <c r="L79" s="214">
        <v>42</v>
      </c>
      <c r="M79" s="214">
        <v>73</v>
      </c>
      <c r="N79" s="214">
        <v>24</v>
      </c>
      <c r="O79" s="214">
        <v>3</v>
      </c>
      <c r="P79" s="214">
        <v>52</v>
      </c>
      <c r="Q79" s="214">
        <v>200</v>
      </c>
      <c r="R79" s="214">
        <v>12</v>
      </c>
      <c r="S79" s="214">
        <v>38</v>
      </c>
      <c r="T79" s="214">
        <v>8039</v>
      </c>
      <c r="U79" s="214">
        <v>403</v>
      </c>
      <c r="V79" s="214">
        <v>1187</v>
      </c>
      <c r="W79" s="214">
        <v>374963</v>
      </c>
      <c r="X79" s="214">
        <v>345147</v>
      </c>
      <c r="Y79" s="214">
        <v>2689</v>
      </c>
      <c r="Z79" s="214">
        <v>13282</v>
      </c>
      <c r="AA79" s="214">
        <v>5900</v>
      </c>
      <c r="AB79" s="214">
        <v>7945</v>
      </c>
    </row>
    <row r="80" spans="2:28">
      <c r="B80" s="378" t="s">
        <v>86</v>
      </c>
      <c r="C80" s="379">
        <v>1</v>
      </c>
      <c r="D80" s="86">
        <v>2019</v>
      </c>
      <c r="E80" s="214">
        <v>267</v>
      </c>
      <c r="F80" s="214">
        <v>124</v>
      </c>
      <c r="G80" s="214">
        <v>34</v>
      </c>
      <c r="H80" s="214">
        <v>13</v>
      </c>
      <c r="I80" s="214">
        <v>96</v>
      </c>
      <c r="J80" s="214">
        <v>90</v>
      </c>
      <c r="K80" s="214">
        <v>12</v>
      </c>
      <c r="L80" s="214">
        <v>44</v>
      </c>
      <c r="M80" s="214">
        <v>68</v>
      </c>
      <c r="N80" s="214">
        <v>43</v>
      </c>
      <c r="O80" s="214">
        <v>6</v>
      </c>
      <c r="P80" s="214">
        <v>56</v>
      </c>
      <c r="Q80" s="214">
        <v>247</v>
      </c>
      <c r="R80" s="214">
        <v>10</v>
      </c>
      <c r="S80" s="214">
        <v>28</v>
      </c>
      <c r="T80" s="214">
        <v>11019</v>
      </c>
      <c r="U80" s="214">
        <v>864</v>
      </c>
      <c r="V80" s="214">
        <v>386</v>
      </c>
      <c r="W80" s="214">
        <v>557773</v>
      </c>
      <c r="X80" s="214">
        <v>547800</v>
      </c>
      <c r="Y80" s="214">
        <v>329</v>
      </c>
      <c r="Z80" s="214">
        <v>8096</v>
      </c>
      <c r="AA80" s="214">
        <v>1548</v>
      </c>
      <c r="AB80" s="214" t="s">
        <v>412</v>
      </c>
    </row>
    <row r="81" spans="2:28">
      <c r="B81" s="378"/>
      <c r="C81" s="379">
        <v>2</v>
      </c>
      <c r="D81" s="86">
        <v>2020</v>
      </c>
      <c r="E81" s="214">
        <v>269</v>
      </c>
      <c r="F81" s="214">
        <v>119</v>
      </c>
      <c r="G81" s="214">
        <v>40</v>
      </c>
      <c r="H81" s="214">
        <v>14</v>
      </c>
      <c r="I81" s="214">
        <v>96</v>
      </c>
      <c r="J81" s="214">
        <v>71</v>
      </c>
      <c r="K81" s="214">
        <v>7</v>
      </c>
      <c r="L81" s="214">
        <v>25</v>
      </c>
      <c r="M81" s="214">
        <v>78</v>
      </c>
      <c r="N81" s="214">
        <v>28</v>
      </c>
      <c r="O81" s="214">
        <v>3</v>
      </c>
      <c r="P81" s="214">
        <v>71</v>
      </c>
      <c r="Q81" s="214">
        <v>221</v>
      </c>
      <c r="R81" s="214">
        <v>7</v>
      </c>
      <c r="S81" s="214">
        <v>27</v>
      </c>
      <c r="T81" s="214">
        <v>7950</v>
      </c>
      <c r="U81" s="214">
        <v>133</v>
      </c>
      <c r="V81" s="214">
        <v>1083</v>
      </c>
      <c r="W81" s="214">
        <v>339454</v>
      </c>
      <c r="X81" s="214">
        <v>319814</v>
      </c>
      <c r="Y81" s="214">
        <v>4921</v>
      </c>
      <c r="Z81" s="214">
        <v>11296</v>
      </c>
      <c r="AA81" s="214">
        <v>2102</v>
      </c>
      <c r="AB81" s="214">
        <v>1321</v>
      </c>
    </row>
    <row r="82" spans="2:28">
      <c r="B82" s="378"/>
      <c r="C82" s="379">
        <v>3</v>
      </c>
      <c r="D82" s="86">
        <v>2021</v>
      </c>
      <c r="E82" s="344">
        <v>237</v>
      </c>
      <c r="F82" s="343">
        <v>121</v>
      </c>
      <c r="G82" s="344">
        <v>21</v>
      </c>
      <c r="H82" s="343">
        <v>19</v>
      </c>
      <c r="I82" s="344">
        <v>0</v>
      </c>
      <c r="J82" s="343">
        <v>91</v>
      </c>
      <c r="K82" s="344">
        <v>11</v>
      </c>
      <c r="L82" s="343">
        <v>55</v>
      </c>
      <c r="M82" s="344">
        <v>69</v>
      </c>
      <c r="N82" s="343">
        <v>44</v>
      </c>
      <c r="O82" s="344">
        <v>6</v>
      </c>
      <c r="P82" s="343">
        <v>63</v>
      </c>
      <c r="Q82" s="344">
        <v>284</v>
      </c>
      <c r="R82" s="343">
        <v>18</v>
      </c>
      <c r="S82" s="344">
        <v>38</v>
      </c>
      <c r="T82" s="343">
        <v>12003</v>
      </c>
      <c r="U82" s="344">
        <v>563</v>
      </c>
      <c r="V82" s="343">
        <v>154</v>
      </c>
      <c r="W82" s="344">
        <v>638999</v>
      </c>
      <c r="X82" s="343">
        <v>586980</v>
      </c>
      <c r="Y82" s="344">
        <v>4184</v>
      </c>
      <c r="Z82" s="343">
        <v>14892</v>
      </c>
      <c r="AA82" s="343">
        <v>32943</v>
      </c>
      <c r="AB82" s="343">
        <v>0</v>
      </c>
    </row>
    <row r="83" spans="2:28">
      <c r="B83" s="378"/>
      <c r="C83" s="379">
        <v>4</v>
      </c>
      <c r="D83" s="86">
        <v>2022</v>
      </c>
      <c r="E83" s="344">
        <v>292</v>
      </c>
      <c r="F83" s="343">
        <v>113</v>
      </c>
      <c r="G83" s="344">
        <v>37</v>
      </c>
      <c r="H83" s="343">
        <v>16</v>
      </c>
      <c r="I83" s="344">
        <v>126</v>
      </c>
      <c r="J83" s="343">
        <v>73</v>
      </c>
      <c r="K83" s="344">
        <v>6</v>
      </c>
      <c r="L83" s="343">
        <v>53</v>
      </c>
      <c r="M83" s="344">
        <v>82</v>
      </c>
      <c r="N83" s="343">
        <v>30</v>
      </c>
      <c r="O83" s="344">
        <v>3</v>
      </c>
      <c r="P83" s="343">
        <v>66</v>
      </c>
      <c r="Q83" s="344">
        <v>236</v>
      </c>
      <c r="R83" s="343">
        <v>11</v>
      </c>
      <c r="S83" s="344">
        <v>38</v>
      </c>
      <c r="T83" s="343">
        <v>28710</v>
      </c>
      <c r="U83" s="344">
        <v>542</v>
      </c>
      <c r="V83" s="343">
        <v>469</v>
      </c>
      <c r="W83" s="344">
        <v>1103716</v>
      </c>
      <c r="X83" s="343">
        <v>925712</v>
      </c>
      <c r="Y83" s="344">
        <v>2657</v>
      </c>
      <c r="Z83" s="343">
        <v>160157</v>
      </c>
      <c r="AA83" s="343">
        <v>15145</v>
      </c>
      <c r="AB83" s="343">
        <v>45</v>
      </c>
    </row>
    <row r="84" spans="2:28">
      <c r="B84" s="378"/>
      <c r="C84" s="379">
        <v>5</v>
      </c>
      <c r="D84" s="86">
        <v>2023</v>
      </c>
      <c r="E84" s="344">
        <v>266</v>
      </c>
      <c r="F84" s="343">
        <v>123</v>
      </c>
      <c r="G84" s="344">
        <v>34</v>
      </c>
      <c r="H84" s="343">
        <v>16</v>
      </c>
      <c r="I84" s="344">
        <v>93</v>
      </c>
      <c r="J84" s="343">
        <v>82</v>
      </c>
      <c r="K84" s="344">
        <v>6</v>
      </c>
      <c r="L84" s="343">
        <v>64</v>
      </c>
      <c r="M84" s="344">
        <v>71</v>
      </c>
      <c r="N84" s="343">
        <v>38</v>
      </c>
      <c r="O84" s="344">
        <v>3</v>
      </c>
      <c r="P84" s="343">
        <v>68</v>
      </c>
      <c r="Q84" s="344">
        <v>256</v>
      </c>
      <c r="R84" s="343">
        <v>9</v>
      </c>
      <c r="S84" s="344">
        <v>27</v>
      </c>
      <c r="T84" s="343">
        <v>10319</v>
      </c>
      <c r="U84" s="344">
        <v>649</v>
      </c>
      <c r="V84" s="343">
        <v>311</v>
      </c>
      <c r="W84" s="344">
        <v>353777</v>
      </c>
      <c r="X84" s="343">
        <v>342271</v>
      </c>
      <c r="Y84" s="344">
        <v>1050</v>
      </c>
      <c r="Z84" s="343">
        <v>3363</v>
      </c>
      <c r="AA84" s="343">
        <v>7058</v>
      </c>
      <c r="AB84" s="343">
        <v>35</v>
      </c>
    </row>
    <row r="85" spans="2:28">
      <c r="B85" s="381"/>
      <c r="C85" s="383"/>
      <c r="D85" s="383"/>
      <c r="E85" s="212"/>
      <c r="F85" s="212"/>
      <c r="G85" s="212"/>
      <c r="H85" s="212"/>
      <c r="I85" s="212"/>
      <c r="J85" s="212"/>
      <c r="K85" s="212"/>
      <c r="L85" s="212"/>
      <c r="M85" s="212"/>
      <c r="N85" s="212"/>
      <c r="O85" s="212"/>
      <c r="P85" s="212"/>
      <c r="Q85" s="212"/>
      <c r="R85" s="212"/>
      <c r="S85" s="212"/>
      <c r="T85" s="212"/>
      <c r="U85" s="212"/>
      <c r="V85" s="212"/>
      <c r="W85" s="212"/>
      <c r="X85" s="212"/>
      <c r="Y85" s="212"/>
      <c r="Z85" s="212"/>
      <c r="AA85" s="212"/>
      <c r="AB85" s="212"/>
    </row>
    <row r="87" spans="2:28">
      <c r="B87" t="s">
        <v>1102</v>
      </c>
    </row>
  </sheetData>
  <mergeCells count="8">
    <mergeCell ref="W4:AB4"/>
    <mergeCell ref="B4:D5"/>
    <mergeCell ref="E4:I4"/>
    <mergeCell ref="J4:M4"/>
    <mergeCell ref="N4:P4"/>
    <mergeCell ref="Q4:Q5"/>
    <mergeCell ref="R4:S4"/>
    <mergeCell ref="T4:V4"/>
  </mergeCells>
  <phoneticPr fontId="9"/>
  <pageMargins left="0.59055118110236227" right="0.59055118110236227" top="0.59055118110236227" bottom="0.59055118110236227" header="0.31496062992125984" footer="0.31496062992125984"/>
  <pageSetup paperSize="8" scale="64" orientation="landscape" horizontalDpi="300" verticalDpi="300" r:id="rId1"/>
  <colBreaks count="1" manualBreakCount="1">
    <brk id="16" max="56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D4D35-63FE-4749-830C-3A74804FB0B2}">
  <dimension ref="B1:Q48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8.75"/>
  <cols>
    <col min="2" max="4" width="5.625" customWidth="1"/>
  </cols>
  <sheetData>
    <row r="1" spans="2:17" ht="45" customHeight="1" thickBot="1">
      <c r="B1" s="76" t="s">
        <v>1164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342"/>
    </row>
    <row r="2" spans="2:17" ht="19.5" thickTop="1"/>
    <row r="3" spans="2:17">
      <c r="B3" t="s">
        <v>1163</v>
      </c>
    </row>
    <row r="4" spans="2:17">
      <c r="B4" s="587" t="s">
        <v>106</v>
      </c>
      <c r="C4" s="587"/>
      <c r="D4" s="587"/>
      <c r="E4" s="588" t="s">
        <v>1162</v>
      </c>
      <c r="F4" s="587" t="s">
        <v>1161</v>
      </c>
      <c r="G4" s="587"/>
      <c r="H4" s="587"/>
      <c r="I4" s="587"/>
      <c r="J4" s="587"/>
      <c r="K4" s="587"/>
      <c r="L4" s="587"/>
      <c r="M4" s="587"/>
      <c r="N4" s="587"/>
      <c r="O4" s="587"/>
      <c r="P4" s="587" t="s">
        <v>1160</v>
      </c>
      <c r="Q4" s="587" t="s">
        <v>1159</v>
      </c>
    </row>
    <row r="5" spans="2:17">
      <c r="B5" s="587"/>
      <c r="C5" s="587"/>
      <c r="D5" s="587"/>
      <c r="E5" s="587"/>
      <c r="F5" s="587" t="s">
        <v>1158</v>
      </c>
      <c r="G5" s="587"/>
      <c r="H5" s="587"/>
      <c r="I5" s="587" t="s">
        <v>1157</v>
      </c>
      <c r="J5" s="587"/>
      <c r="K5" s="587"/>
      <c r="L5" s="587"/>
      <c r="M5" s="587"/>
      <c r="N5" s="587" t="s">
        <v>1156</v>
      </c>
      <c r="O5" s="588" t="s">
        <v>1155</v>
      </c>
      <c r="P5" s="587"/>
      <c r="Q5" s="587"/>
    </row>
    <row r="6" spans="2:17" ht="34.5" customHeight="1">
      <c r="B6" s="587"/>
      <c r="C6" s="587"/>
      <c r="D6" s="587"/>
      <c r="E6" s="587"/>
      <c r="F6" s="349" t="s">
        <v>1154</v>
      </c>
      <c r="G6" s="349" t="s">
        <v>1153</v>
      </c>
      <c r="H6" s="349" t="s">
        <v>445</v>
      </c>
      <c r="I6" s="353" t="s">
        <v>1152</v>
      </c>
      <c r="J6" s="349" t="s">
        <v>1151</v>
      </c>
      <c r="K6" s="349" t="s">
        <v>1150</v>
      </c>
      <c r="L6" s="349" t="s">
        <v>1077</v>
      </c>
      <c r="M6" s="349" t="s">
        <v>445</v>
      </c>
      <c r="N6" s="587"/>
      <c r="O6" s="587"/>
      <c r="P6" s="587"/>
      <c r="Q6" s="587"/>
    </row>
    <row r="7" spans="2:17">
      <c r="B7" s="356" t="s">
        <v>352</v>
      </c>
      <c r="C7" s="374"/>
      <c r="D7" s="374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</row>
    <row r="8" spans="2:17">
      <c r="B8" s="378" t="s">
        <v>411</v>
      </c>
      <c r="C8" s="380">
        <v>61</v>
      </c>
      <c r="D8" s="86">
        <v>1986</v>
      </c>
      <c r="E8" s="214">
        <v>130</v>
      </c>
      <c r="F8" s="214">
        <v>69</v>
      </c>
      <c r="G8" s="214">
        <v>11</v>
      </c>
      <c r="H8" s="214">
        <v>80</v>
      </c>
      <c r="I8" s="214">
        <v>1</v>
      </c>
      <c r="J8" s="214">
        <v>14</v>
      </c>
      <c r="K8" s="214">
        <v>33</v>
      </c>
      <c r="L8" s="214">
        <v>2</v>
      </c>
      <c r="M8" s="214">
        <v>50</v>
      </c>
      <c r="N8" s="214" t="s">
        <v>188</v>
      </c>
      <c r="O8" s="214" t="s">
        <v>188</v>
      </c>
      <c r="P8" s="214">
        <v>3</v>
      </c>
      <c r="Q8" s="214">
        <v>146</v>
      </c>
    </row>
    <row r="9" spans="2:17">
      <c r="B9" s="378"/>
      <c r="C9" s="380">
        <v>62</v>
      </c>
      <c r="D9" s="86">
        <v>1987</v>
      </c>
      <c r="E9" s="214">
        <v>144</v>
      </c>
      <c r="F9" s="214">
        <v>79</v>
      </c>
      <c r="G9" s="214">
        <v>15</v>
      </c>
      <c r="H9" s="214">
        <v>94</v>
      </c>
      <c r="I9" s="214">
        <v>2</v>
      </c>
      <c r="J9" s="214">
        <v>19</v>
      </c>
      <c r="K9" s="214">
        <v>28</v>
      </c>
      <c r="L9" s="214">
        <v>1</v>
      </c>
      <c r="M9" s="214">
        <v>50</v>
      </c>
      <c r="N9" s="214" t="s">
        <v>188</v>
      </c>
      <c r="O9" s="214" t="s">
        <v>188</v>
      </c>
      <c r="P9" s="214">
        <v>5</v>
      </c>
      <c r="Q9" s="214">
        <v>171</v>
      </c>
    </row>
    <row r="10" spans="2:17">
      <c r="B10" s="378"/>
      <c r="C10" s="380">
        <v>63</v>
      </c>
      <c r="D10" s="86">
        <v>1988</v>
      </c>
      <c r="E10" s="214">
        <v>118</v>
      </c>
      <c r="F10" s="214">
        <v>59</v>
      </c>
      <c r="G10" s="214">
        <v>14</v>
      </c>
      <c r="H10" s="214">
        <v>73</v>
      </c>
      <c r="I10" s="214">
        <v>3</v>
      </c>
      <c r="J10" s="214">
        <v>12</v>
      </c>
      <c r="K10" s="214">
        <v>26</v>
      </c>
      <c r="L10" s="214">
        <v>4</v>
      </c>
      <c r="M10" s="214">
        <v>45</v>
      </c>
      <c r="N10" s="214" t="s">
        <v>188</v>
      </c>
      <c r="O10" s="214" t="s">
        <v>188</v>
      </c>
      <c r="P10" s="214">
        <v>3</v>
      </c>
      <c r="Q10" s="214">
        <v>135</v>
      </c>
    </row>
    <row r="11" spans="2:17">
      <c r="B11" s="378" t="s">
        <v>87</v>
      </c>
      <c r="C11" s="380">
        <v>1</v>
      </c>
      <c r="D11" s="86">
        <v>1989</v>
      </c>
      <c r="E11" s="214">
        <v>102</v>
      </c>
      <c r="F11" s="214">
        <v>48</v>
      </c>
      <c r="G11" s="214">
        <v>11</v>
      </c>
      <c r="H11" s="214">
        <v>59</v>
      </c>
      <c r="I11" s="214">
        <v>2</v>
      </c>
      <c r="J11" s="214">
        <v>13</v>
      </c>
      <c r="K11" s="214">
        <v>27</v>
      </c>
      <c r="L11" s="214">
        <v>1</v>
      </c>
      <c r="M11" s="214">
        <v>43</v>
      </c>
      <c r="N11" s="214" t="s">
        <v>188</v>
      </c>
      <c r="O11" s="214" t="s">
        <v>188</v>
      </c>
      <c r="P11" s="214">
        <v>6</v>
      </c>
      <c r="Q11" s="214">
        <v>119</v>
      </c>
    </row>
    <row r="12" spans="2:17">
      <c r="B12" s="378"/>
      <c r="C12" s="380">
        <v>2</v>
      </c>
      <c r="D12" s="86">
        <v>1990</v>
      </c>
      <c r="E12" s="214">
        <v>97</v>
      </c>
      <c r="F12" s="214">
        <v>56</v>
      </c>
      <c r="G12" s="214">
        <v>6</v>
      </c>
      <c r="H12" s="214">
        <v>62</v>
      </c>
      <c r="I12" s="214" t="s">
        <v>188</v>
      </c>
      <c r="J12" s="214">
        <v>11</v>
      </c>
      <c r="K12" s="214">
        <v>20</v>
      </c>
      <c r="L12" s="214">
        <v>4</v>
      </c>
      <c r="M12" s="214">
        <v>35</v>
      </c>
      <c r="N12" s="214" t="s">
        <v>188</v>
      </c>
      <c r="O12" s="214" t="s">
        <v>188</v>
      </c>
      <c r="P12" s="214">
        <v>5</v>
      </c>
      <c r="Q12" s="214">
        <v>120</v>
      </c>
    </row>
    <row r="13" spans="2:17">
      <c r="B13" s="378"/>
      <c r="C13" s="380">
        <v>3</v>
      </c>
      <c r="D13" s="86">
        <v>1991</v>
      </c>
      <c r="E13" s="214">
        <v>103</v>
      </c>
      <c r="F13" s="214">
        <v>60</v>
      </c>
      <c r="G13" s="214">
        <v>11</v>
      </c>
      <c r="H13" s="214">
        <v>71</v>
      </c>
      <c r="I13" s="214" t="s">
        <v>188</v>
      </c>
      <c r="J13" s="214">
        <v>6</v>
      </c>
      <c r="K13" s="214">
        <v>24</v>
      </c>
      <c r="L13" s="214">
        <v>2</v>
      </c>
      <c r="M13" s="214">
        <v>32</v>
      </c>
      <c r="N13" s="214" t="s">
        <v>188</v>
      </c>
      <c r="O13" s="301"/>
      <c r="P13" s="214">
        <v>4</v>
      </c>
      <c r="Q13" s="214">
        <v>122</v>
      </c>
    </row>
    <row r="14" spans="2:17">
      <c r="B14" s="378"/>
      <c r="C14" s="380">
        <v>4</v>
      </c>
      <c r="D14" s="86">
        <v>1992</v>
      </c>
      <c r="E14" s="214">
        <v>101</v>
      </c>
      <c r="F14" s="214">
        <v>60</v>
      </c>
      <c r="G14" s="214">
        <v>8</v>
      </c>
      <c r="H14" s="214">
        <v>68</v>
      </c>
      <c r="I14" s="214">
        <v>1</v>
      </c>
      <c r="J14" s="214">
        <v>12</v>
      </c>
      <c r="K14" s="214">
        <v>17</v>
      </c>
      <c r="L14" s="214">
        <v>3</v>
      </c>
      <c r="M14" s="214">
        <v>33</v>
      </c>
      <c r="N14" s="214" t="s">
        <v>188</v>
      </c>
      <c r="O14" s="214" t="s">
        <v>188</v>
      </c>
      <c r="P14" s="214">
        <v>3</v>
      </c>
      <c r="Q14" s="214">
        <v>120</v>
      </c>
    </row>
    <row r="15" spans="2:17">
      <c r="B15" s="378"/>
      <c r="C15" s="380">
        <v>5</v>
      </c>
      <c r="D15" s="86">
        <v>1993</v>
      </c>
      <c r="E15" s="214">
        <v>100</v>
      </c>
      <c r="F15" s="214">
        <v>48</v>
      </c>
      <c r="G15" s="214">
        <v>7</v>
      </c>
      <c r="H15" s="214">
        <v>55</v>
      </c>
      <c r="I15" s="214">
        <v>2</v>
      </c>
      <c r="J15" s="214">
        <v>9</v>
      </c>
      <c r="K15" s="214">
        <v>32</v>
      </c>
      <c r="L15" s="214">
        <v>2</v>
      </c>
      <c r="M15" s="214">
        <v>45</v>
      </c>
      <c r="N15" s="214" t="s">
        <v>188</v>
      </c>
      <c r="O15" s="214" t="s">
        <v>188</v>
      </c>
      <c r="P15" s="214">
        <v>2</v>
      </c>
      <c r="Q15" s="214">
        <v>128</v>
      </c>
    </row>
    <row r="16" spans="2:17">
      <c r="B16" s="378"/>
      <c r="C16" s="380">
        <v>6</v>
      </c>
      <c r="D16" s="86">
        <v>1994</v>
      </c>
      <c r="E16" s="214">
        <v>119</v>
      </c>
      <c r="F16" s="214">
        <v>60</v>
      </c>
      <c r="G16" s="214">
        <v>8</v>
      </c>
      <c r="H16" s="214">
        <v>68</v>
      </c>
      <c r="I16" s="214">
        <v>2</v>
      </c>
      <c r="J16" s="214">
        <v>11</v>
      </c>
      <c r="K16" s="214">
        <v>30</v>
      </c>
      <c r="L16" s="214">
        <v>8</v>
      </c>
      <c r="M16" s="214">
        <v>51</v>
      </c>
      <c r="N16" s="214" t="s">
        <v>188</v>
      </c>
      <c r="O16" s="214" t="s">
        <v>188</v>
      </c>
      <c r="P16" s="214">
        <v>4</v>
      </c>
      <c r="Q16" s="214">
        <v>128</v>
      </c>
    </row>
    <row r="17" spans="2:17">
      <c r="B17" s="378"/>
      <c r="C17" s="380">
        <v>7</v>
      </c>
      <c r="D17" s="86">
        <v>1995</v>
      </c>
      <c r="E17" s="214">
        <v>96</v>
      </c>
      <c r="F17" s="214">
        <v>58</v>
      </c>
      <c r="G17" s="214">
        <v>10</v>
      </c>
      <c r="H17" s="214">
        <v>68</v>
      </c>
      <c r="I17" s="214">
        <v>2</v>
      </c>
      <c r="J17" s="214">
        <v>6</v>
      </c>
      <c r="K17" s="214">
        <v>20</v>
      </c>
      <c r="L17" s="214" t="s">
        <v>188</v>
      </c>
      <c r="M17" s="214">
        <v>28</v>
      </c>
      <c r="N17" s="214" t="s">
        <v>188</v>
      </c>
      <c r="O17" s="214" t="s">
        <v>188</v>
      </c>
      <c r="P17" s="214">
        <v>10</v>
      </c>
      <c r="Q17" s="214">
        <v>94</v>
      </c>
    </row>
    <row r="18" spans="2:17">
      <c r="B18" s="378"/>
      <c r="C18" s="380">
        <v>8</v>
      </c>
      <c r="D18" s="86">
        <v>1996</v>
      </c>
      <c r="E18" s="214">
        <v>111</v>
      </c>
      <c r="F18" s="214">
        <v>57</v>
      </c>
      <c r="G18" s="214">
        <v>11</v>
      </c>
      <c r="H18" s="214">
        <v>68</v>
      </c>
      <c r="I18" s="214">
        <v>3</v>
      </c>
      <c r="J18" s="214">
        <v>9</v>
      </c>
      <c r="K18" s="214">
        <v>29</v>
      </c>
      <c r="L18" s="214">
        <v>2</v>
      </c>
      <c r="M18" s="214">
        <v>43</v>
      </c>
      <c r="N18" s="214" t="s">
        <v>188</v>
      </c>
      <c r="O18" s="214" t="s">
        <v>188</v>
      </c>
      <c r="P18" s="214">
        <v>5</v>
      </c>
      <c r="Q18" s="214">
        <v>129</v>
      </c>
    </row>
    <row r="19" spans="2:17">
      <c r="B19" s="378"/>
      <c r="C19" s="380">
        <v>9</v>
      </c>
      <c r="D19" s="86">
        <v>1997</v>
      </c>
      <c r="E19" s="214">
        <v>103</v>
      </c>
      <c r="F19" s="214">
        <v>65</v>
      </c>
      <c r="G19" s="214">
        <v>4</v>
      </c>
      <c r="H19" s="214">
        <v>69</v>
      </c>
      <c r="I19" s="214">
        <v>3</v>
      </c>
      <c r="J19" s="214">
        <v>14</v>
      </c>
      <c r="K19" s="214">
        <v>12</v>
      </c>
      <c r="L19" s="214">
        <v>5</v>
      </c>
      <c r="M19" s="214">
        <v>34</v>
      </c>
      <c r="N19" s="214" t="s">
        <v>188</v>
      </c>
      <c r="O19" s="214" t="s">
        <v>188</v>
      </c>
      <c r="P19" s="214">
        <v>5</v>
      </c>
      <c r="Q19" s="214">
        <v>113</v>
      </c>
    </row>
    <row r="20" spans="2:17">
      <c r="B20" s="378"/>
      <c r="C20" s="380">
        <v>10</v>
      </c>
      <c r="D20" s="86">
        <v>1998</v>
      </c>
      <c r="E20" s="214">
        <v>110</v>
      </c>
      <c r="F20" s="214">
        <v>71</v>
      </c>
      <c r="G20" s="214">
        <v>7</v>
      </c>
      <c r="H20" s="214">
        <v>78</v>
      </c>
      <c r="I20" s="214" t="s">
        <v>188</v>
      </c>
      <c r="J20" s="214">
        <v>13</v>
      </c>
      <c r="K20" s="214">
        <v>16</v>
      </c>
      <c r="L20" s="214">
        <v>3</v>
      </c>
      <c r="M20" s="214">
        <v>32</v>
      </c>
      <c r="N20" s="214" t="s">
        <v>188</v>
      </c>
      <c r="O20" s="214" t="s">
        <v>188</v>
      </c>
      <c r="P20" s="214">
        <v>4</v>
      </c>
      <c r="Q20" s="214">
        <v>130</v>
      </c>
    </row>
    <row r="21" spans="2:17">
      <c r="B21" s="378"/>
      <c r="C21" s="380">
        <v>11</v>
      </c>
      <c r="D21" s="86">
        <v>1999</v>
      </c>
      <c r="E21" s="214">
        <v>119</v>
      </c>
      <c r="F21" s="214">
        <v>70</v>
      </c>
      <c r="G21" s="214">
        <v>9</v>
      </c>
      <c r="H21" s="214">
        <v>79</v>
      </c>
      <c r="I21" s="214">
        <v>4</v>
      </c>
      <c r="J21" s="214">
        <v>10</v>
      </c>
      <c r="K21" s="214">
        <v>23</v>
      </c>
      <c r="L21" s="214">
        <v>3</v>
      </c>
      <c r="M21" s="214">
        <v>40</v>
      </c>
      <c r="N21" s="214" t="s">
        <v>188</v>
      </c>
      <c r="O21" s="214" t="s">
        <v>188</v>
      </c>
      <c r="P21" s="214">
        <v>5</v>
      </c>
      <c r="Q21" s="214">
        <v>151</v>
      </c>
    </row>
    <row r="22" spans="2:17">
      <c r="B22" s="378"/>
      <c r="C22" s="380">
        <v>12</v>
      </c>
      <c r="D22" s="86">
        <v>2000</v>
      </c>
      <c r="E22" s="214">
        <v>117</v>
      </c>
      <c r="F22" s="214">
        <v>70</v>
      </c>
      <c r="G22" s="214">
        <v>7</v>
      </c>
      <c r="H22" s="214">
        <v>77</v>
      </c>
      <c r="I22" s="214">
        <v>3</v>
      </c>
      <c r="J22" s="214">
        <v>7</v>
      </c>
      <c r="K22" s="214">
        <v>24</v>
      </c>
      <c r="L22" s="214">
        <v>6</v>
      </c>
      <c r="M22" s="214">
        <v>40</v>
      </c>
      <c r="N22" s="214" t="s">
        <v>188</v>
      </c>
      <c r="O22" s="214" t="s">
        <v>188</v>
      </c>
      <c r="P22" s="214">
        <v>5</v>
      </c>
      <c r="Q22" s="214">
        <v>151</v>
      </c>
    </row>
    <row r="23" spans="2:17">
      <c r="B23" s="378"/>
      <c r="C23" s="380">
        <v>13</v>
      </c>
      <c r="D23" s="86">
        <v>2001</v>
      </c>
      <c r="E23" s="214">
        <v>96</v>
      </c>
      <c r="F23" s="214">
        <v>54</v>
      </c>
      <c r="G23" s="214">
        <v>5</v>
      </c>
      <c r="H23" s="214">
        <v>59</v>
      </c>
      <c r="I23" s="214">
        <v>1</v>
      </c>
      <c r="J23" s="214">
        <v>15</v>
      </c>
      <c r="K23" s="214">
        <v>19</v>
      </c>
      <c r="L23" s="214">
        <v>2</v>
      </c>
      <c r="M23" s="214">
        <v>37</v>
      </c>
      <c r="N23" s="214" t="s">
        <v>188</v>
      </c>
      <c r="O23" s="214" t="s">
        <v>188</v>
      </c>
      <c r="P23" s="214">
        <v>4</v>
      </c>
      <c r="Q23" s="214">
        <v>119</v>
      </c>
    </row>
    <row r="24" spans="2:17">
      <c r="B24" s="378"/>
      <c r="C24" s="380">
        <v>14</v>
      </c>
      <c r="D24" s="86">
        <v>2002</v>
      </c>
      <c r="E24" s="214">
        <v>88</v>
      </c>
      <c r="F24" s="214">
        <v>55</v>
      </c>
      <c r="G24" s="214">
        <v>4</v>
      </c>
      <c r="H24" s="214">
        <v>59</v>
      </c>
      <c r="I24" s="214">
        <v>4</v>
      </c>
      <c r="J24" s="214">
        <v>10</v>
      </c>
      <c r="K24" s="214">
        <v>13</v>
      </c>
      <c r="L24" s="214">
        <v>2</v>
      </c>
      <c r="M24" s="214">
        <v>29</v>
      </c>
      <c r="N24" s="214" t="s">
        <v>188</v>
      </c>
      <c r="O24" s="214" t="s">
        <v>188</v>
      </c>
      <c r="P24" s="214">
        <v>1</v>
      </c>
      <c r="Q24" s="214">
        <v>111</v>
      </c>
    </row>
    <row r="25" spans="2:17">
      <c r="B25" s="378"/>
      <c r="C25" s="380">
        <v>15</v>
      </c>
      <c r="D25" s="86">
        <v>2003</v>
      </c>
      <c r="E25" s="214">
        <v>90</v>
      </c>
      <c r="F25" s="214">
        <v>52</v>
      </c>
      <c r="G25" s="214">
        <v>9</v>
      </c>
      <c r="H25" s="214">
        <v>61</v>
      </c>
      <c r="I25" s="214" t="s">
        <v>188</v>
      </c>
      <c r="J25" s="214">
        <v>6</v>
      </c>
      <c r="K25" s="214">
        <v>19</v>
      </c>
      <c r="L25" s="214">
        <v>4</v>
      </c>
      <c r="M25" s="214">
        <v>29</v>
      </c>
      <c r="N25" s="214" t="s">
        <v>188</v>
      </c>
      <c r="O25" s="214" t="s">
        <v>188</v>
      </c>
      <c r="P25" s="214">
        <v>3</v>
      </c>
      <c r="Q25" s="214">
        <v>126</v>
      </c>
    </row>
    <row r="26" spans="2:17">
      <c r="B26" s="378"/>
      <c r="C26" s="380">
        <v>16</v>
      </c>
      <c r="D26" s="86">
        <v>2004</v>
      </c>
      <c r="E26" s="214">
        <v>88</v>
      </c>
      <c r="F26" s="214">
        <v>49</v>
      </c>
      <c r="G26" s="214">
        <v>8</v>
      </c>
      <c r="H26" s="214">
        <v>57</v>
      </c>
      <c r="I26" s="214">
        <v>2</v>
      </c>
      <c r="J26" s="214">
        <v>5</v>
      </c>
      <c r="K26" s="214">
        <v>19</v>
      </c>
      <c r="L26" s="214">
        <v>4</v>
      </c>
      <c r="M26" s="214">
        <v>30</v>
      </c>
      <c r="N26" s="214" t="s">
        <v>188</v>
      </c>
      <c r="O26" s="214">
        <v>1</v>
      </c>
      <c r="P26" s="214">
        <v>1</v>
      </c>
      <c r="Q26" s="214">
        <v>114</v>
      </c>
    </row>
    <row r="27" spans="2:17">
      <c r="B27" s="378"/>
      <c r="C27" s="380">
        <v>17</v>
      </c>
      <c r="D27" s="86">
        <v>2005</v>
      </c>
      <c r="E27" s="214">
        <v>117</v>
      </c>
      <c r="F27" s="214">
        <v>72</v>
      </c>
      <c r="G27" s="214">
        <v>5</v>
      </c>
      <c r="H27" s="214">
        <v>77</v>
      </c>
      <c r="I27" s="214">
        <v>5</v>
      </c>
      <c r="J27" s="214">
        <v>9</v>
      </c>
      <c r="K27" s="214">
        <v>23</v>
      </c>
      <c r="L27" s="214">
        <v>3</v>
      </c>
      <c r="M27" s="214">
        <v>40</v>
      </c>
      <c r="N27" s="214" t="s">
        <v>188</v>
      </c>
      <c r="O27" s="214" t="s">
        <v>188</v>
      </c>
      <c r="P27" s="214">
        <v>5</v>
      </c>
      <c r="Q27" s="214">
        <v>138</v>
      </c>
    </row>
    <row r="28" spans="2:17">
      <c r="B28" s="378"/>
      <c r="C28" s="380">
        <v>18</v>
      </c>
      <c r="D28" s="86">
        <v>2006</v>
      </c>
      <c r="E28" s="214">
        <v>102</v>
      </c>
      <c r="F28" s="214">
        <v>53</v>
      </c>
      <c r="G28" s="214">
        <v>10</v>
      </c>
      <c r="H28" s="214">
        <v>63</v>
      </c>
      <c r="I28" s="214">
        <v>2</v>
      </c>
      <c r="J28" s="214">
        <v>12</v>
      </c>
      <c r="K28" s="214">
        <v>17</v>
      </c>
      <c r="L28" s="214">
        <v>8</v>
      </c>
      <c r="M28" s="214">
        <v>39</v>
      </c>
      <c r="N28" s="214" t="s">
        <v>188</v>
      </c>
      <c r="O28" s="214" t="s">
        <v>188</v>
      </c>
      <c r="P28" s="214">
        <v>3</v>
      </c>
      <c r="Q28" s="214">
        <v>119</v>
      </c>
    </row>
    <row r="29" spans="2:17">
      <c r="B29" s="378"/>
      <c r="C29" s="380">
        <v>19</v>
      </c>
      <c r="D29" s="86">
        <v>2007</v>
      </c>
      <c r="E29" s="214">
        <v>90</v>
      </c>
      <c r="F29" s="214">
        <v>51</v>
      </c>
      <c r="G29" s="214">
        <v>2</v>
      </c>
      <c r="H29" s="214">
        <v>53</v>
      </c>
      <c r="I29" s="214" t="s">
        <v>188</v>
      </c>
      <c r="J29" s="214">
        <v>13</v>
      </c>
      <c r="K29" s="214">
        <v>20</v>
      </c>
      <c r="L29" s="214">
        <v>4</v>
      </c>
      <c r="M29" s="214">
        <v>37</v>
      </c>
      <c r="N29" s="214" t="s">
        <v>188</v>
      </c>
      <c r="O29" s="214" t="s">
        <v>188</v>
      </c>
      <c r="P29" s="214" t="s">
        <v>188</v>
      </c>
      <c r="Q29" s="214">
        <v>111</v>
      </c>
    </row>
    <row r="30" spans="2:17">
      <c r="B30" s="378"/>
      <c r="C30" s="380">
        <v>20</v>
      </c>
      <c r="D30" s="86">
        <v>2008</v>
      </c>
      <c r="E30" s="214">
        <v>85</v>
      </c>
      <c r="F30" s="214">
        <v>53</v>
      </c>
      <c r="G30" s="214">
        <v>8</v>
      </c>
      <c r="H30" s="214">
        <v>61</v>
      </c>
      <c r="I30" s="214">
        <v>1</v>
      </c>
      <c r="J30" s="214">
        <v>12</v>
      </c>
      <c r="K30" s="214">
        <v>8</v>
      </c>
      <c r="L30" s="214">
        <v>3</v>
      </c>
      <c r="M30" s="214">
        <v>24</v>
      </c>
      <c r="N30" s="214" t="s">
        <v>188</v>
      </c>
      <c r="O30" s="214" t="s">
        <v>188</v>
      </c>
      <c r="P30" s="214">
        <v>1</v>
      </c>
      <c r="Q30" s="214">
        <v>102</v>
      </c>
    </row>
    <row r="31" spans="2:17">
      <c r="B31" s="378"/>
      <c r="C31" s="380">
        <v>21</v>
      </c>
      <c r="D31" s="86">
        <v>2009</v>
      </c>
      <c r="E31" s="214">
        <v>75</v>
      </c>
      <c r="F31" s="214">
        <v>42</v>
      </c>
      <c r="G31" s="214">
        <v>10</v>
      </c>
      <c r="H31" s="214">
        <v>52</v>
      </c>
      <c r="I31" s="214" t="s">
        <v>412</v>
      </c>
      <c r="J31" s="214">
        <v>5</v>
      </c>
      <c r="K31" s="214">
        <v>14</v>
      </c>
      <c r="L31" s="214">
        <v>3</v>
      </c>
      <c r="M31" s="214">
        <v>22</v>
      </c>
      <c r="N31" s="214" t="s">
        <v>412</v>
      </c>
      <c r="O31" s="214">
        <v>1</v>
      </c>
      <c r="P31" s="214">
        <v>3</v>
      </c>
      <c r="Q31" s="214">
        <v>86</v>
      </c>
    </row>
    <row r="32" spans="2:17">
      <c r="B32" s="378"/>
      <c r="C32" s="380">
        <v>22</v>
      </c>
      <c r="D32" s="86">
        <v>2010</v>
      </c>
      <c r="E32" s="214">
        <v>62</v>
      </c>
      <c r="F32" s="214">
        <v>37</v>
      </c>
      <c r="G32" s="214">
        <v>6</v>
      </c>
      <c r="H32" s="214">
        <v>43</v>
      </c>
      <c r="I32" s="214" t="s">
        <v>412</v>
      </c>
      <c r="J32" s="214">
        <v>6</v>
      </c>
      <c r="K32" s="214">
        <v>7</v>
      </c>
      <c r="L32" s="214">
        <v>3</v>
      </c>
      <c r="M32" s="214">
        <v>16</v>
      </c>
      <c r="N32" s="214" t="s">
        <v>412</v>
      </c>
      <c r="O32" s="214">
        <v>3</v>
      </c>
      <c r="P32" s="214">
        <v>1</v>
      </c>
      <c r="Q32" s="214">
        <v>71</v>
      </c>
    </row>
    <row r="33" spans="2:17">
      <c r="B33" s="378"/>
      <c r="C33" s="380">
        <v>23</v>
      </c>
      <c r="D33" s="86">
        <v>2011</v>
      </c>
      <c r="E33" s="214">
        <v>57</v>
      </c>
      <c r="F33" s="214">
        <v>37</v>
      </c>
      <c r="G33" s="214">
        <v>3</v>
      </c>
      <c r="H33" s="214">
        <v>40</v>
      </c>
      <c r="I33" s="214" t="s">
        <v>412</v>
      </c>
      <c r="J33" s="214">
        <v>5</v>
      </c>
      <c r="K33" s="214">
        <v>10</v>
      </c>
      <c r="L33" s="214">
        <v>1</v>
      </c>
      <c r="M33" s="214">
        <v>16</v>
      </c>
      <c r="N33" s="214" t="s">
        <v>412</v>
      </c>
      <c r="O33" s="214">
        <v>1</v>
      </c>
      <c r="P33" s="214">
        <v>2</v>
      </c>
      <c r="Q33" s="214">
        <v>72</v>
      </c>
    </row>
    <row r="34" spans="2:17">
      <c r="B34" s="378"/>
      <c r="C34" s="380">
        <v>24</v>
      </c>
      <c r="D34" s="86">
        <v>2012</v>
      </c>
      <c r="E34" s="214">
        <v>60</v>
      </c>
      <c r="F34" s="214">
        <v>45</v>
      </c>
      <c r="G34" s="214">
        <v>2</v>
      </c>
      <c r="H34" s="214">
        <v>47</v>
      </c>
      <c r="I34" s="214" t="s">
        <v>188</v>
      </c>
      <c r="J34" s="214">
        <v>5</v>
      </c>
      <c r="K34" s="214">
        <v>5</v>
      </c>
      <c r="L34" s="214">
        <v>2</v>
      </c>
      <c r="M34" s="214">
        <v>12</v>
      </c>
      <c r="N34" s="214" t="s">
        <v>188</v>
      </c>
      <c r="O34" s="214">
        <v>1</v>
      </c>
      <c r="P34" s="214">
        <v>3</v>
      </c>
      <c r="Q34" s="214">
        <v>77</v>
      </c>
    </row>
    <row r="35" spans="2:17">
      <c r="B35" s="378"/>
      <c r="C35" s="380">
        <v>25</v>
      </c>
      <c r="D35" s="86">
        <v>2013</v>
      </c>
      <c r="E35" s="214">
        <v>39</v>
      </c>
      <c r="F35" s="214">
        <v>29</v>
      </c>
      <c r="G35" s="214" t="s">
        <v>412</v>
      </c>
      <c r="H35" s="214">
        <v>29</v>
      </c>
      <c r="I35" s="214" t="s">
        <v>412</v>
      </c>
      <c r="J35" s="214">
        <v>2</v>
      </c>
      <c r="K35" s="214">
        <v>5</v>
      </c>
      <c r="L35" s="214">
        <v>3</v>
      </c>
      <c r="M35" s="214">
        <v>10</v>
      </c>
      <c r="N35" s="214" t="s">
        <v>412</v>
      </c>
      <c r="O35" s="214" t="s">
        <v>412</v>
      </c>
      <c r="P35" s="214" t="s">
        <v>412</v>
      </c>
      <c r="Q35" s="214">
        <v>45</v>
      </c>
    </row>
    <row r="36" spans="2:17">
      <c r="B36" s="378"/>
      <c r="C36" s="380">
        <v>26</v>
      </c>
      <c r="D36" s="86">
        <v>2014</v>
      </c>
      <c r="E36" s="214">
        <v>46</v>
      </c>
      <c r="F36" s="214">
        <v>40</v>
      </c>
      <c r="G36" s="214" t="s">
        <v>188</v>
      </c>
      <c r="H36" s="214">
        <v>40</v>
      </c>
      <c r="I36" s="214">
        <v>1</v>
      </c>
      <c r="J36" s="214">
        <v>3</v>
      </c>
      <c r="K36" s="214">
        <v>2</v>
      </c>
      <c r="L36" s="214" t="s">
        <v>188</v>
      </c>
      <c r="M36" s="214">
        <v>6</v>
      </c>
      <c r="N36" s="214" t="s">
        <v>188</v>
      </c>
      <c r="O36" s="214" t="s">
        <v>188</v>
      </c>
      <c r="P36" s="214" t="s">
        <v>188</v>
      </c>
      <c r="Q36" s="214">
        <v>52</v>
      </c>
    </row>
    <row r="37" spans="2:17">
      <c r="B37" s="378"/>
      <c r="C37" s="380">
        <v>27</v>
      </c>
      <c r="D37" s="86">
        <v>2015</v>
      </c>
      <c r="E37" s="214">
        <v>46</v>
      </c>
      <c r="F37" s="214">
        <v>29</v>
      </c>
      <c r="G37" s="214">
        <v>2</v>
      </c>
      <c r="H37" s="214">
        <v>31</v>
      </c>
      <c r="I37" s="214" t="s">
        <v>188</v>
      </c>
      <c r="J37" s="214">
        <v>1</v>
      </c>
      <c r="K37" s="214">
        <v>9</v>
      </c>
      <c r="L37" s="214">
        <v>5</v>
      </c>
      <c r="M37" s="214">
        <v>15</v>
      </c>
      <c r="N37" s="214" t="s">
        <v>188</v>
      </c>
      <c r="O37" s="214" t="s">
        <v>188</v>
      </c>
      <c r="P37" s="214" t="s">
        <v>188</v>
      </c>
      <c r="Q37" s="214">
        <v>59</v>
      </c>
    </row>
    <row r="38" spans="2:17">
      <c r="B38" s="378"/>
      <c r="C38" s="380">
        <v>28</v>
      </c>
      <c r="D38" s="86">
        <v>2016</v>
      </c>
      <c r="E38" s="214">
        <v>46</v>
      </c>
      <c r="F38" s="214">
        <v>36</v>
      </c>
      <c r="G38" s="214">
        <v>1</v>
      </c>
      <c r="H38" s="214">
        <v>37</v>
      </c>
      <c r="I38" s="214" t="s">
        <v>412</v>
      </c>
      <c r="J38" s="214">
        <v>2</v>
      </c>
      <c r="K38" s="214">
        <v>6</v>
      </c>
      <c r="L38" s="214">
        <v>1</v>
      </c>
      <c r="M38" s="214">
        <v>9</v>
      </c>
      <c r="N38" s="214" t="s">
        <v>188</v>
      </c>
      <c r="O38" s="214" t="s">
        <v>188</v>
      </c>
      <c r="P38" s="214" t="s">
        <v>188</v>
      </c>
      <c r="Q38" s="214">
        <v>64</v>
      </c>
    </row>
    <row r="39" spans="2:17">
      <c r="B39" s="378"/>
      <c r="C39" s="380">
        <v>29</v>
      </c>
      <c r="D39" s="86">
        <v>2017</v>
      </c>
      <c r="E39" s="214">
        <v>47</v>
      </c>
      <c r="F39" s="214">
        <v>27</v>
      </c>
      <c r="G39" s="214">
        <v>3</v>
      </c>
      <c r="H39" s="214">
        <v>30</v>
      </c>
      <c r="I39" s="214" t="s">
        <v>188</v>
      </c>
      <c r="J39" s="214">
        <v>6</v>
      </c>
      <c r="K39" s="214">
        <v>5</v>
      </c>
      <c r="L39" s="214">
        <v>6</v>
      </c>
      <c r="M39" s="214">
        <v>17</v>
      </c>
      <c r="N39" s="214" t="s">
        <v>188</v>
      </c>
      <c r="O39" s="214" t="s">
        <v>188</v>
      </c>
      <c r="P39" s="214">
        <v>2</v>
      </c>
      <c r="Q39" s="214">
        <v>50</v>
      </c>
    </row>
    <row r="40" spans="2:17">
      <c r="B40" s="378"/>
      <c r="C40" s="380">
        <v>30</v>
      </c>
      <c r="D40" s="86">
        <v>2018</v>
      </c>
      <c r="E40" s="214">
        <v>27</v>
      </c>
      <c r="F40" s="214">
        <v>16</v>
      </c>
      <c r="G40" s="214">
        <v>4</v>
      </c>
      <c r="H40" s="214">
        <v>20</v>
      </c>
      <c r="I40" s="214" t="s">
        <v>188</v>
      </c>
      <c r="J40" s="214">
        <v>2</v>
      </c>
      <c r="K40" s="214">
        <v>4</v>
      </c>
      <c r="L40" s="214">
        <v>1</v>
      </c>
      <c r="M40" s="214">
        <v>7</v>
      </c>
      <c r="N40" s="214" t="s">
        <v>188</v>
      </c>
      <c r="O40" s="214" t="s">
        <v>188</v>
      </c>
      <c r="P40" s="214" t="s">
        <v>188</v>
      </c>
      <c r="Q40" s="214">
        <v>30</v>
      </c>
    </row>
    <row r="41" spans="2:17">
      <c r="B41" s="378" t="s">
        <v>86</v>
      </c>
      <c r="C41" s="380">
        <v>1</v>
      </c>
      <c r="D41" s="86">
        <v>2019</v>
      </c>
      <c r="E41" s="214">
        <v>29</v>
      </c>
      <c r="F41" s="214">
        <v>18</v>
      </c>
      <c r="G41" s="214">
        <v>3</v>
      </c>
      <c r="H41" s="214">
        <v>21</v>
      </c>
      <c r="I41" s="214" t="s">
        <v>412</v>
      </c>
      <c r="J41" s="214">
        <v>4</v>
      </c>
      <c r="K41" s="214">
        <v>4</v>
      </c>
      <c r="L41" s="214" t="s">
        <v>412</v>
      </c>
      <c r="M41" s="214">
        <v>8</v>
      </c>
      <c r="N41" s="214" t="s">
        <v>412</v>
      </c>
      <c r="O41" s="214" t="s">
        <v>412</v>
      </c>
      <c r="P41" s="214">
        <v>1</v>
      </c>
      <c r="Q41" s="214">
        <v>34</v>
      </c>
    </row>
    <row r="42" spans="2:17">
      <c r="B42" s="378"/>
      <c r="C42" s="380">
        <v>2</v>
      </c>
      <c r="D42" s="86">
        <v>2020</v>
      </c>
      <c r="E42" s="214">
        <v>20</v>
      </c>
      <c r="F42" s="214">
        <v>15</v>
      </c>
      <c r="G42" s="214" t="s">
        <v>412</v>
      </c>
      <c r="H42" s="214">
        <v>15</v>
      </c>
      <c r="I42" s="214" t="s">
        <v>412</v>
      </c>
      <c r="J42" s="214">
        <v>2</v>
      </c>
      <c r="K42" s="214">
        <v>1</v>
      </c>
      <c r="L42" s="214">
        <v>2</v>
      </c>
      <c r="M42" s="214">
        <v>5</v>
      </c>
      <c r="N42" s="214" t="s">
        <v>412</v>
      </c>
      <c r="O42" s="214" t="s">
        <v>412</v>
      </c>
      <c r="P42" s="214">
        <v>1</v>
      </c>
      <c r="Q42" s="214">
        <v>25</v>
      </c>
    </row>
    <row r="43" spans="2:17">
      <c r="B43" s="378"/>
      <c r="C43" s="380">
        <v>3</v>
      </c>
      <c r="D43" s="86">
        <v>2021</v>
      </c>
      <c r="E43" s="343">
        <v>61</v>
      </c>
      <c r="F43" s="343">
        <v>22</v>
      </c>
      <c r="G43" s="301" t="s">
        <v>412</v>
      </c>
      <c r="H43" s="341">
        <v>23</v>
      </c>
      <c r="I43" s="341">
        <v>13</v>
      </c>
      <c r="J43" s="341">
        <v>4</v>
      </c>
      <c r="K43" s="341">
        <v>17</v>
      </c>
      <c r="L43" s="341">
        <v>4</v>
      </c>
      <c r="M43" s="341">
        <v>38</v>
      </c>
      <c r="N43" s="301" t="s">
        <v>412</v>
      </c>
      <c r="O43" s="301" t="s">
        <v>412</v>
      </c>
      <c r="P43" s="341">
        <v>1</v>
      </c>
      <c r="Q43" s="341">
        <v>68</v>
      </c>
    </row>
    <row r="44" spans="2:17">
      <c r="B44" s="378"/>
      <c r="C44" s="380">
        <v>4</v>
      </c>
      <c r="D44" s="86">
        <v>2022</v>
      </c>
      <c r="E44" s="214">
        <v>17</v>
      </c>
      <c r="F44" s="214">
        <v>12</v>
      </c>
      <c r="G44" s="214" t="s">
        <v>412</v>
      </c>
      <c r="H44" s="214">
        <v>12</v>
      </c>
      <c r="I44" s="214" t="s">
        <v>412</v>
      </c>
      <c r="J44" s="214">
        <v>2</v>
      </c>
      <c r="K44" s="214">
        <v>1</v>
      </c>
      <c r="L44" s="214">
        <v>2</v>
      </c>
      <c r="M44" s="214">
        <v>5</v>
      </c>
      <c r="N44" s="214" t="s">
        <v>412</v>
      </c>
      <c r="O44" s="214" t="s">
        <v>412</v>
      </c>
      <c r="P44" s="214" t="s">
        <v>412</v>
      </c>
      <c r="Q44" s="214">
        <v>20</v>
      </c>
    </row>
    <row r="45" spans="2:17">
      <c r="B45" s="378"/>
      <c r="C45" s="380">
        <v>5</v>
      </c>
      <c r="D45" s="86">
        <v>2023</v>
      </c>
      <c r="E45" s="214">
        <v>28</v>
      </c>
      <c r="F45" s="214">
        <v>14</v>
      </c>
      <c r="G45" s="214">
        <v>3</v>
      </c>
      <c r="H45" s="214">
        <v>17</v>
      </c>
      <c r="I45" s="214">
        <v>1</v>
      </c>
      <c r="J45" s="214">
        <v>5</v>
      </c>
      <c r="K45" s="214">
        <v>3</v>
      </c>
      <c r="L45" s="214">
        <v>2</v>
      </c>
      <c r="M45" s="214">
        <v>11</v>
      </c>
      <c r="N45" s="214" t="s">
        <v>412</v>
      </c>
      <c r="O45" s="214" t="s">
        <v>412</v>
      </c>
      <c r="P45" s="214" t="s">
        <v>412</v>
      </c>
      <c r="Q45" s="214">
        <v>33</v>
      </c>
    </row>
    <row r="46" spans="2:17">
      <c r="B46" s="381"/>
      <c r="C46" s="383"/>
      <c r="D46" s="386"/>
      <c r="E46" s="212"/>
      <c r="F46" s="212"/>
      <c r="G46" s="212"/>
      <c r="H46" s="212"/>
      <c r="I46" s="212"/>
      <c r="J46" s="212"/>
      <c r="K46" s="212"/>
      <c r="L46" s="212"/>
      <c r="M46" s="212"/>
      <c r="N46" s="212"/>
      <c r="O46" s="212"/>
      <c r="P46" s="212"/>
      <c r="Q46" s="212"/>
    </row>
    <row r="48" spans="2:17">
      <c r="B48" t="s">
        <v>1149</v>
      </c>
    </row>
  </sheetData>
  <mergeCells count="9">
    <mergeCell ref="E4:E6"/>
    <mergeCell ref="B4:D6"/>
    <mergeCell ref="Q4:Q6"/>
    <mergeCell ref="F4:O4"/>
    <mergeCell ref="F5:H5"/>
    <mergeCell ref="I5:M5"/>
    <mergeCell ref="N5:N6"/>
    <mergeCell ref="O5:O6"/>
    <mergeCell ref="P4:P6"/>
  </mergeCells>
  <phoneticPr fontId="9"/>
  <pageMargins left="0.59055118110236227" right="0.59055118110236227" top="0.59055118110236227" bottom="0.59055118110236227" header="0.31496062992125984" footer="0.31496062992125984"/>
  <pageSetup paperSize="9" scale="62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8D213-259F-4239-BBF5-BCB464509AA1}">
  <sheetPr>
    <pageSetUpPr fitToPage="1"/>
  </sheetPr>
  <dimension ref="B1:N32"/>
  <sheetViews>
    <sheetView zoomScale="80" zoomScaleNormal="80" workbookViewId="0"/>
  </sheetViews>
  <sheetFormatPr defaultRowHeight="18.75"/>
  <cols>
    <col min="2" max="5" width="5.625" customWidth="1"/>
    <col min="6" max="14" width="10.625" customWidth="1"/>
  </cols>
  <sheetData>
    <row r="1" spans="2:14" ht="39.950000000000003" customHeight="1" thickBot="1">
      <c r="B1" s="110" t="s">
        <v>451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8"/>
    </row>
    <row r="2" spans="2:14" ht="19.5" thickTop="1"/>
    <row r="4" spans="2:14">
      <c r="B4" t="s">
        <v>450</v>
      </c>
    </row>
    <row r="5" spans="2:14">
      <c r="B5" s="587" t="s">
        <v>106</v>
      </c>
      <c r="C5" s="587"/>
      <c r="D5" s="587"/>
      <c r="E5" s="587"/>
      <c r="F5" s="587" t="s">
        <v>449</v>
      </c>
      <c r="G5" s="587"/>
      <c r="H5" s="587"/>
      <c r="I5" s="587"/>
      <c r="J5" s="587" t="s">
        <v>448</v>
      </c>
      <c r="K5" s="587"/>
      <c r="L5" s="587"/>
      <c r="M5" s="587"/>
      <c r="N5" s="587" t="s">
        <v>447</v>
      </c>
    </row>
    <row r="6" spans="2:14">
      <c r="B6" s="587"/>
      <c r="C6" s="587"/>
      <c r="D6" s="587"/>
      <c r="E6" s="587"/>
      <c r="F6" s="5" t="s">
        <v>446</v>
      </c>
      <c r="G6" s="5" t="s">
        <v>444</v>
      </c>
      <c r="H6" s="5" t="s">
        <v>443</v>
      </c>
      <c r="I6" s="5" t="s">
        <v>442</v>
      </c>
      <c r="J6" s="5" t="s">
        <v>445</v>
      </c>
      <c r="K6" s="5" t="s">
        <v>444</v>
      </c>
      <c r="L6" s="5" t="s">
        <v>443</v>
      </c>
      <c r="M6" s="5" t="s">
        <v>442</v>
      </c>
      <c r="N6" s="587"/>
    </row>
    <row r="7" spans="2:14">
      <c r="B7" s="600" t="s">
        <v>352</v>
      </c>
      <c r="C7" s="589"/>
      <c r="D7" s="100"/>
      <c r="E7" s="89"/>
      <c r="F7" s="107"/>
      <c r="G7" s="107"/>
      <c r="H7" s="107"/>
      <c r="I7" s="107"/>
      <c r="J7" s="107"/>
      <c r="K7" s="107"/>
      <c r="L7" s="107"/>
      <c r="M7" s="107"/>
      <c r="N7" s="107"/>
    </row>
    <row r="8" spans="2:14">
      <c r="B8" s="88" t="s">
        <v>411</v>
      </c>
      <c r="C8" s="53">
        <v>45</v>
      </c>
      <c r="D8" s="105" t="s">
        <v>440</v>
      </c>
      <c r="E8" s="86">
        <v>1970</v>
      </c>
      <c r="F8" s="104">
        <v>4493</v>
      </c>
      <c r="G8" s="104">
        <v>677</v>
      </c>
      <c r="H8" s="104">
        <v>934</v>
      </c>
      <c r="I8" s="104">
        <v>2882</v>
      </c>
      <c r="J8" s="85" t="s">
        <v>441</v>
      </c>
      <c r="K8" s="85" t="s">
        <v>441</v>
      </c>
      <c r="L8" s="85" t="s">
        <v>441</v>
      </c>
      <c r="M8" s="85" t="s">
        <v>441</v>
      </c>
      <c r="N8" s="85" t="s">
        <v>441</v>
      </c>
    </row>
    <row r="9" spans="2:14">
      <c r="B9" s="88"/>
      <c r="C9" s="53">
        <v>50</v>
      </c>
      <c r="D9" s="105" t="s">
        <v>440</v>
      </c>
      <c r="E9" s="86">
        <v>1975</v>
      </c>
      <c r="F9" s="104">
        <v>3524</v>
      </c>
      <c r="G9" s="104">
        <v>435</v>
      </c>
      <c r="H9" s="104">
        <v>388</v>
      </c>
      <c r="I9" s="104">
        <v>2701</v>
      </c>
      <c r="J9" s="85" t="s">
        <v>441</v>
      </c>
      <c r="K9" s="85" t="s">
        <v>441</v>
      </c>
      <c r="L9" s="85" t="s">
        <v>441</v>
      </c>
      <c r="M9" s="85" t="s">
        <v>441</v>
      </c>
      <c r="N9" s="85" t="s">
        <v>441</v>
      </c>
    </row>
    <row r="10" spans="2:14">
      <c r="B10" s="88"/>
      <c r="C10" s="53">
        <v>55</v>
      </c>
      <c r="D10" s="105" t="s">
        <v>440</v>
      </c>
      <c r="E10" s="86">
        <v>1980</v>
      </c>
      <c r="F10" s="104">
        <v>2986</v>
      </c>
      <c r="G10" s="104">
        <v>436</v>
      </c>
      <c r="H10" s="104">
        <v>338</v>
      </c>
      <c r="I10" s="104">
        <v>2212</v>
      </c>
      <c r="J10" s="85" t="s">
        <v>441</v>
      </c>
      <c r="K10" s="85" t="s">
        <v>441</v>
      </c>
      <c r="L10" s="85" t="s">
        <v>441</v>
      </c>
      <c r="M10" s="85" t="s">
        <v>441</v>
      </c>
      <c r="N10" s="85" t="s">
        <v>441</v>
      </c>
    </row>
    <row r="11" spans="2:14">
      <c r="B11" s="88"/>
      <c r="C11" s="53">
        <v>60</v>
      </c>
      <c r="D11" s="105" t="s">
        <v>440</v>
      </c>
      <c r="E11" s="86">
        <v>1985</v>
      </c>
      <c r="F11" s="104">
        <v>2701</v>
      </c>
      <c r="G11" s="104">
        <v>558</v>
      </c>
      <c r="H11" s="104">
        <v>209</v>
      </c>
      <c r="I11" s="104">
        <v>1934</v>
      </c>
      <c r="J11" s="85" t="s">
        <v>441</v>
      </c>
      <c r="K11" s="85" t="s">
        <v>441</v>
      </c>
      <c r="L11" s="85" t="s">
        <v>441</v>
      </c>
      <c r="M11" s="85" t="s">
        <v>441</v>
      </c>
      <c r="N11" s="85" t="s">
        <v>441</v>
      </c>
    </row>
    <row r="12" spans="2:14">
      <c r="B12" s="88" t="s">
        <v>87</v>
      </c>
      <c r="C12" s="53">
        <v>2</v>
      </c>
      <c r="D12" s="105" t="s">
        <v>440</v>
      </c>
      <c r="E12" s="86">
        <v>1990</v>
      </c>
      <c r="F12" s="104">
        <v>2010</v>
      </c>
      <c r="G12" s="85" t="s">
        <v>441</v>
      </c>
      <c r="H12" s="85" t="s">
        <v>441</v>
      </c>
      <c r="I12" s="85" t="s">
        <v>441</v>
      </c>
      <c r="J12" s="104">
        <v>1062</v>
      </c>
      <c r="K12" s="104">
        <v>237</v>
      </c>
      <c r="L12" s="104">
        <v>94</v>
      </c>
      <c r="M12" s="104">
        <v>731</v>
      </c>
      <c r="N12" s="104">
        <v>948</v>
      </c>
    </row>
    <row r="13" spans="2:14">
      <c r="B13" s="88"/>
      <c r="C13" s="53">
        <v>7</v>
      </c>
      <c r="D13" s="105" t="s">
        <v>440</v>
      </c>
      <c r="E13" s="86">
        <v>1995</v>
      </c>
      <c r="F13" s="104">
        <v>1698</v>
      </c>
      <c r="G13" s="85" t="s">
        <v>441</v>
      </c>
      <c r="H13" s="85" t="s">
        <v>441</v>
      </c>
      <c r="I13" s="85" t="s">
        <v>441</v>
      </c>
      <c r="J13" s="104">
        <v>844</v>
      </c>
      <c r="K13" s="104">
        <v>196</v>
      </c>
      <c r="L13" s="104">
        <v>72</v>
      </c>
      <c r="M13" s="104">
        <v>576</v>
      </c>
      <c r="N13" s="104">
        <v>854</v>
      </c>
    </row>
    <row r="14" spans="2:14">
      <c r="B14" s="88"/>
      <c r="C14" s="53">
        <v>12</v>
      </c>
      <c r="D14" s="105" t="s">
        <v>440</v>
      </c>
      <c r="E14" s="86">
        <v>2000</v>
      </c>
      <c r="F14" s="104">
        <v>1443</v>
      </c>
      <c r="G14" s="85" t="s">
        <v>441</v>
      </c>
      <c r="H14" s="85" t="s">
        <v>441</v>
      </c>
      <c r="I14" s="85" t="s">
        <v>441</v>
      </c>
      <c r="J14" s="104">
        <v>645</v>
      </c>
      <c r="K14" s="104">
        <v>164</v>
      </c>
      <c r="L14" s="104">
        <v>30</v>
      </c>
      <c r="M14" s="104">
        <v>451</v>
      </c>
      <c r="N14" s="104">
        <v>798</v>
      </c>
    </row>
    <row r="15" spans="2:14">
      <c r="B15" s="88"/>
      <c r="C15" s="53">
        <v>17</v>
      </c>
      <c r="D15" s="105" t="s">
        <v>440</v>
      </c>
      <c r="E15" s="86">
        <v>2005</v>
      </c>
      <c r="F15" s="104">
        <v>1146</v>
      </c>
      <c r="G15" s="85" t="s">
        <v>441</v>
      </c>
      <c r="H15" s="85" t="s">
        <v>441</v>
      </c>
      <c r="I15" s="85" t="s">
        <v>441</v>
      </c>
      <c r="J15" s="104">
        <v>437</v>
      </c>
      <c r="K15" s="104">
        <v>111</v>
      </c>
      <c r="L15" s="104">
        <v>49</v>
      </c>
      <c r="M15" s="104">
        <v>277</v>
      </c>
      <c r="N15" s="104">
        <v>709</v>
      </c>
    </row>
    <row r="16" spans="2:14">
      <c r="B16" s="88"/>
      <c r="C16" s="53">
        <v>22</v>
      </c>
      <c r="D16" s="105" t="s">
        <v>402</v>
      </c>
      <c r="E16" s="86">
        <v>2010</v>
      </c>
      <c r="F16" s="104">
        <v>993</v>
      </c>
      <c r="G16" s="85" t="s">
        <v>439</v>
      </c>
      <c r="H16" s="85" t="s">
        <v>439</v>
      </c>
      <c r="I16" s="85" t="s">
        <v>439</v>
      </c>
      <c r="J16" s="104">
        <v>357</v>
      </c>
      <c r="K16" s="104">
        <v>123</v>
      </c>
      <c r="L16" s="104">
        <v>20</v>
      </c>
      <c r="M16" s="104">
        <v>214</v>
      </c>
      <c r="N16" s="104">
        <v>636</v>
      </c>
    </row>
    <row r="17" spans="2:14">
      <c r="B17" s="88"/>
      <c r="C17" s="53">
        <v>27</v>
      </c>
      <c r="D17" s="105" t="s">
        <v>440</v>
      </c>
      <c r="E17" s="86">
        <v>2015</v>
      </c>
      <c r="F17" s="104">
        <v>830</v>
      </c>
      <c r="G17" s="85" t="s">
        <v>439</v>
      </c>
      <c r="H17" s="85" t="s">
        <v>439</v>
      </c>
      <c r="I17" s="85" t="s">
        <v>439</v>
      </c>
      <c r="J17" s="104">
        <v>287</v>
      </c>
      <c r="K17" s="104">
        <v>84</v>
      </c>
      <c r="L17" s="104">
        <v>16</v>
      </c>
      <c r="M17" s="104">
        <v>187</v>
      </c>
      <c r="N17" s="104">
        <v>543</v>
      </c>
    </row>
    <row r="18" spans="2:14">
      <c r="B18" s="84" t="s">
        <v>86</v>
      </c>
      <c r="C18" s="83">
        <v>2</v>
      </c>
      <c r="D18" s="103" t="s">
        <v>440</v>
      </c>
      <c r="E18" s="81">
        <v>2020</v>
      </c>
      <c r="F18" s="102">
        <v>663</v>
      </c>
      <c r="G18" s="80" t="s">
        <v>439</v>
      </c>
      <c r="H18" s="80" t="s">
        <v>439</v>
      </c>
      <c r="I18" s="80" t="s">
        <v>439</v>
      </c>
      <c r="J18" s="102">
        <v>234</v>
      </c>
      <c r="K18" s="80" t="s">
        <v>441</v>
      </c>
      <c r="L18" s="80" t="s">
        <v>441</v>
      </c>
      <c r="M18" s="80" t="s">
        <v>441</v>
      </c>
      <c r="N18" s="102">
        <v>429</v>
      </c>
    </row>
    <row r="19" spans="2:14">
      <c r="B19" s="601" t="s">
        <v>351</v>
      </c>
      <c r="C19" s="602"/>
      <c r="D19" s="106"/>
      <c r="E19" s="89"/>
      <c r="F19" s="104"/>
      <c r="G19" s="104"/>
      <c r="H19" s="104"/>
      <c r="I19" s="104"/>
      <c r="J19" s="104"/>
      <c r="K19" s="104"/>
      <c r="L19" s="104"/>
      <c r="M19" s="104"/>
      <c r="N19" s="104"/>
    </row>
    <row r="20" spans="2:14">
      <c r="B20" s="88" t="s">
        <v>411</v>
      </c>
      <c r="C20" s="53">
        <v>45</v>
      </c>
      <c r="D20" s="105" t="s">
        <v>440</v>
      </c>
      <c r="E20" s="86">
        <v>1970</v>
      </c>
      <c r="F20" s="104">
        <v>88517</v>
      </c>
      <c r="G20" s="104">
        <v>9470</v>
      </c>
      <c r="H20" s="104">
        <v>34046</v>
      </c>
      <c r="I20" s="104">
        <v>45001</v>
      </c>
      <c r="J20" s="85" t="s">
        <v>441</v>
      </c>
      <c r="K20" s="85" t="s">
        <v>441</v>
      </c>
      <c r="L20" s="85" t="s">
        <v>441</v>
      </c>
      <c r="M20" s="85" t="s">
        <v>441</v>
      </c>
      <c r="N20" s="85" t="s">
        <v>441</v>
      </c>
    </row>
    <row r="21" spans="2:14">
      <c r="B21" s="88"/>
      <c r="C21" s="53">
        <v>50</v>
      </c>
      <c r="D21" s="105" t="s">
        <v>440</v>
      </c>
      <c r="E21" s="86">
        <v>1975</v>
      </c>
      <c r="F21" s="104">
        <v>79275</v>
      </c>
      <c r="G21" s="104">
        <v>6326</v>
      </c>
      <c r="H21" s="104">
        <v>18951</v>
      </c>
      <c r="I21" s="104">
        <v>53998</v>
      </c>
      <c r="J21" s="85" t="s">
        <v>441</v>
      </c>
      <c r="K21" s="85" t="s">
        <v>441</v>
      </c>
      <c r="L21" s="85" t="s">
        <v>441</v>
      </c>
      <c r="M21" s="85" t="s">
        <v>441</v>
      </c>
      <c r="N21" s="85" t="s">
        <v>441</v>
      </c>
    </row>
    <row r="22" spans="2:14">
      <c r="B22" s="88"/>
      <c r="C22" s="53">
        <v>55</v>
      </c>
      <c r="D22" s="105" t="s">
        <v>440</v>
      </c>
      <c r="E22" s="86">
        <v>1980</v>
      </c>
      <c r="F22" s="104">
        <v>73852</v>
      </c>
      <c r="G22" s="104">
        <v>7150</v>
      </c>
      <c r="H22" s="104">
        <v>12885</v>
      </c>
      <c r="I22" s="104">
        <v>53817</v>
      </c>
      <c r="J22" s="85" t="s">
        <v>441</v>
      </c>
      <c r="K22" s="85" t="s">
        <v>441</v>
      </c>
      <c r="L22" s="85" t="s">
        <v>441</v>
      </c>
      <c r="M22" s="85" t="s">
        <v>441</v>
      </c>
      <c r="N22" s="85" t="s">
        <v>441</v>
      </c>
    </row>
    <row r="23" spans="2:14">
      <c r="B23" s="88"/>
      <c r="C23" s="53">
        <v>60</v>
      </c>
      <c r="D23" s="105" t="s">
        <v>440</v>
      </c>
      <c r="E23" s="86">
        <v>1985</v>
      </c>
      <c r="F23" s="104">
        <v>68835</v>
      </c>
      <c r="G23" s="104">
        <v>7757</v>
      </c>
      <c r="H23" s="104">
        <v>8057</v>
      </c>
      <c r="I23" s="104">
        <v>53021</v>
      </c>
      <c r="J23" s="85" t="s">
        <v>441</v>
      </c>
      <c r="K23" s="85" t="s">
        <v>441</v>
      </c>
      <c r="L23" s="85" t="s">
        <v>441</v>
      </c>
      <c r="M23" s="85" t="s">
        <v>441</v>
      </c>
      <c r="N23" s="85" t="s">
        <v>441</v>
      </c>
    </row>
    <row r="24" spans="2:14">
      <c r="B24" s="88" t="s">
        <v>87</v>
      </c>
      <c r="C24" s="53">
        <v>2</v>
      </c>
      <c r="D24" s="105" t="s">
        <v>440</v>
      </c>
      <c r="E24" s="86">
        <v>1990</v>
      </c>
      <c r="F24" s="104">
        <v>59674</v>
      </c>
      <c r="G24" s="85" t="s">
        <v>441</v>
      </c>
      <c r="H24" s="85" t="s">
        <v>441</v>
      </c>
      <c r="I24" s="85" t="s">
        <v>441</v>
      </c>
      <c r="J24" s="104">
        <v>45840</v>
      </c>
      <c r="K24" s="104">
        <v>5171</v>
      </c>
      <c r="L24" s="104">
        <v>4811</v>
      </c>
      <c r="M24" s="104">
        <v>35858</v>
      </c>
      <c r="N24" s="104">
        <v>13834</v>
      </c>
    </row>
    <row r="25" spans="2:14">
      <c r="B25" s="88"/>
      <c r="C25" s="53">
        <v>7</v>
      </c>
      <c r="D25" s="105" t="s">
        <v>440</v>
      </c>
      <c r="E25" s="86">
        <v>1995</v>
      </c>
      <c r="F25" s="104">
        <v>54651</v>
      </c>
      <c r="G25" s="85" t="s">
        <v>441</v>
      </c>
      <c r="H25" s="85" t="s">
        <v>441</v>
      </c>
      <c r="I25" s="85" t="s">
        <v>441</v>
      </c>
      <c r="J25" s="104">
        <v>41463</v>
      </c>
      <c r="K25" s="104">
        <v>4955</v>
      </c>
      <c r="L25" s="104">
        <v>5159</v>
      </c>
      <c r="M25" s="104">
        <v>31349</v>
      </c>
      <c r="N25" s="104">
        <v>13188</v>
      </c>
    </row>
    <row r="26" spans="2:14">
      <c r="B26" s="88"/>
      <c r="C26" s="53">
        <v>12</v>
      </c>
      <c r="D26" s="105" t="s">
        <v>440</v>
      </c>
      <c r="E26" s="86">
        <v>2000</v>
      </c>
      <c r="F26" s="104">
        <v>49480</v>
      </c>
      <c r="G26" s="85" t="s">
        <v>441</v>
      </c>
      <c r="H26" s="85" t="s">
        <v>441</v>
      </c>
      <c r="I26" s="85" t="s">
        <v>441</v>
      </c>
      <c r="J26" s="104">
        <v>36010</v>
      </c>
      <c r="K26" s="104">
        <v>4912</v>
      </c>
      <c r="L26" s="104">
        <v>2763</v>
      </c>
      <c r="M26" s="104">
        <v>28335</v>
      </c>
      <c r="N26" s="104">
        <v>13470</v>
      </c>
    </row>
    <row r="27" spans="2:14">
      <c r="B27" s="88"/>
      <c r="C27" s="53">
        <v>17</v>
      </c>
      <c r="D27" s="105" t="s">
        <v>440</v>
      </c>
      <c r="E27" s="86">
        <v>2005</v>
      </c>
      <c r="F27" s="104">
        <v>44312</v>
      </c>
      <c r="G27" s="85" t="s">
        <v>441</v>
      </c>
      <c r="H27" s="85" t="s">
        <v>441</v>
      </c>
      <c r="I27" s="85" t="s">
        <v>441</v>
      </c>
      <c r="J27" s="104">
        <v>29349</v>
      </c>
      <c r="K27" s="104">
        <v>4939</v>
      </c>
      <c r="L27" s="104">
        <v>2789</v>
      </c>
      <c r="M27" s="104">
        <v>21621</v>
      </c>
      <c r="N27" s="104">
        <v>14963</v>
      </c>
    </row>
    <row r="28" spans="2:14">
      <c r="B28" s="88"/>
      <c r="C28" s="53">
        <v>22</v>
      </c>
      <c r="D28" s="105" t="s">
        <v>402</v>
      </c>
      <c r="E28" s="86">
        <v>2010</v>
      </c>
      <c r="F28" s="104">
        <v>39467</v>
      </c>
      <c r="G28" s="85" t="s">
        <v>439</v>
      </c>
      <c r="H28" s="85" t="s">
        <v>439</v>
      </c>
      <c r="I28" s="85" t="s">
        <v>439</v>
      </c>
      <c r="J28" s="104">
        <v>24190</v>
      </c>
      <c r="K28" s="104">
        <v>5228</v>
      </c>
      <c r="L28" s="104">
        <v>1922</v>
      </c>
      <c r="M28" s="104">
        <v>17040</v>
      </c>
      <c r="N28" s="104">
        <v>15277</v>
      </c>
    </row>
    <row r="29" spans="2:14">
      <c r="B29" s="88"/>
      <c r="C29" s="53">
        <v>27</v>
      </c>
      <c r="D29" s="105" t="s">
        <v>440</v>
      </c>
      <c r="E29" s="86">
        <v>2015</v>
      </c>
      <c r="F29" s="104">
        <v>33513</v>
      </c>
      <c r="G29" s="85" t="s">
        <v>439</v>
      </c>
      <c r="H29" s="85" t="s">
        <v>439</v>
      </c>
      <c r="I29" s="85" t="s">
        <v>439</v>
      </c>
      <c r="J29" s="104">
        <v>19173</v>
      </c>
      <c r="K29" s="104">
        <v>4290</v>
      </c>
      <c r="L29" s="104">
        <v>1678</v>
      </c>
      <c r="M29" s="104">
        <v>13205</v>
      </c>
      <c r="N29" s="104">
        <v>14340</v>
      </c>
    </row>
    <row r="30" spans="2:14">
      <c r="B30" s="84" t="s">
        <v>86</v>
      </c>
      <c r="C30" s="83">
        <v>2</v>
      </c>
      <c r="D30" s="103" t="s">
        <v>440</v>
      </c>
      <c r="E30" s="81">
        <v>2020</v>
      </c>
      <c r="F30" s="102">
        <v>27186</v>
      </c>
      <c r="G30" s="80" t="s">
        <v>439</v>
      </c>
      <c r="H30" s="80" t="s">
        <v>439</v>
      </c>
      <c r="I30" s="80" t="s">
        <v>439</v>
      </c>
      <c r="J30" s="102">
        <v>14397</v>
      </c>
      <c r="K30" s="80" t="s">
        <v>439</v>
      </c>
      <c r="L30" s="80" t="s">
        <v>439</v>
      </c>
      <c r="M30" s="80" t="s">
        <v>439</v>
      </c>
      <c r="N30" s="102">
        <v>12789</v>
      </c>
    </row>
    <row r="32" spans="2:14">
      <c r="B32" t="s">
        <v>438</v>
      </c>
    </row>
  </sheetData>
  <mergeCells count="6">
    <mergeCell ref="N5:N6"/>
    <mergeCell ref="B7:C7"/>
    <mergeCell ref="B19:C19"/>
    <mergeCell ref="J5:M5"/>
    <mergeCell ref="B5:E6"/>
    <mergeCell ref="F5:I5"/>
  </mergeCells>
  <phoneticPr fontId="9"/>
  <pageMargins left="0.59055118110236227" right="0.59055118110236227" top="0.59055118110236227" bottom="0.59055118110236227" header="0.31496062992125984" footer="0.3149606299212598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87B4C-6AED-41F0-9669-A20E41D1F566}">
  <sheetPr>
    <pageSetUpPr fitToPage="1"/>
  </sheetPr>
  <dimension ref="B1:Q51"/>
  <sheetViews>
    <sheetView zoomScale="80" zoomScaleNormal="80" workbookViewId="0"/>
  </sheetViews>
  <sheetFormatPr defaultRowHeight="18.75"/>
  <cols>
    <col min="2" max="4" width="5.625" customWidth="1"/>
    <col min="5" max="5" width="6.25" bestFit="1" customWidth="1"/>
    <col min="6" max="6" width="9.75" bestFit="1" customWidth="1"/>
    <col min="7" max="7" width="10.625" customWidth="1"/>
    <col min="8" max="13" width="11.75" bestFit="1" customWidth="1"/>
    <col min="14" max="14" width="10.625" customWidth="1"/>
    <col min="16" max="17" width="11.625" customWidth="1"/>
  </cols>
  <sheetData>
    <row r="1" spans="2:14" ht="39.950000000000003" customHeight="1" thickBot="1">
      <c r="B1" s="131" t="s">
        <v>470</v>
      </c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40"/>
    </row>
    <row r="2" spans="2:14" ht="19.5" thickTop="1"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</row>
    <row r="3" spans="2:14"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</row>
    <row r="4" spans="2:14">
      <c r="B4" s="111" t="s">
        <v>469</v>
      </c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</row>
    <row r="5" spans="2:14">
      <c r="B5" s="604" t="s">
        <v>106</v>
      </c>
      <c r="C5" s="604"/>
      <c r="D5" s="604"/>
      <c r="E5" s="604"/>
      <c r="F5" s="139" t="s">
        <v>445</v>
      </c>
      <c r="G5" s="139" t="s">
        <v>468</v>
      </c>
      <c r="H5" s="139" t="s">
        <v>467</v>
      </c>
      <c r="I5" s="139" t="s">
        <v>466</v>
      </c>
      <c r="J5" s="139" t="s">
        <v>465</v>
      </c>
      <c r="K5" s="139" t="s">
        <v>464</v>
      </c>
      <c r="L5" s="139" t="s">
        <v>463</v>
      </c>
      <c r="M5" s="139" t="s">
        <v>462</v>
      </c>
      <c r="N5" s="139" t="s">
        <v>461</v>
      </c>
    </row>
    <row r="6" spans="2:14">
      <c r="B6" s="607" t="s">
        <v>352</v>
      </c>
      <c r="C6" s="608"/>
      <c r="D6" s="123"/>
      <c r="E6" s="122"/>
      <c r="F6" s="135"/>
      <c r="G6" s="135"/>
      <c r="H6" s="135"/>
      <c r="I6" s="135"/>
      <c r="J6" s="135"/>
      <c r="K6" s="135"/>
      <c r="L6" s="135"/>
      <c r="M6" s="135"/>
      <c r="N6" s="135"/>
    </row>
    <row r="7" spans="2:14">
      <c r="B7" s="121" t="s">
        <v>87</v>
      </c>
      <c r="C7" s="120">
        <v>2</v>
      </c>
      <c r="D7" s="122" t="s">
        <v>440</v>
      </c>
      <c r="E7" s="119">
        <v>1990</v>
      </c>
      <c r="F7" s="134">
        <v>1062</v>
      </c>
      <c r="G7" s="134">
        <v>30</v>
      </c>
      <c r="H7" s="134">
        <v>556</v>
      </c>
      <c r="I7" s="134">
        <v>381</v>
      </c>
      <c r="J7" s="134">
        <v>66</v>
      </c>
      <c r="K7" s="134">
        <v>18</v>
      </c>
      <c r="L7" s="134">
        <v>8</v>
      </c>
      <c r="M7" s="134">
        <v>3</v>
      </c>
      <c r="N7" s="138" t="s">
        <v>412</v>
      </c>
    </row>
    <row r="8" spans="2:14">
      <c r="B8" s="121"/>
      <c r="C8" s="120">
        <v>7</v>
      </c>
      <c r="D8" s="122" t="s">
        <v>440</v>
      </c>
      <c r="E8" s="119">
        <v>1995</v>
      </c>
      <c r="F8" s="134">
        <v>844</v>
      </c>
      <c r="G8" s="134">
        <v>17</v>
      </c>
      <c r="H8" s="134">
        <v>446</v>
      </c>
      <c r="I8" s="134">
        <v>298</v>
      </c>
      <c r="J8" s="134">
        <v>55</v>
      </c>
      <c r="K8" s="134">
        <v>15</v>
      </c>
      <c r="L8" s="134">
        <v>6</v>
      </c>
      <c r="M8" s="134">
        <v>4</v>
      </c>
      <c r="N8" s="134">
        <v>3</v>
      </c>
    </row>
    <row r="9" spans="2:14">
      <c r="B9" s="121"/>
      <c r="C9" s="120">
        <v>12</v>
      </c>
      <c r="D9" s="122" t="s">
        <v>440</v>
      </c>
      <c r="E9" s="119">
        <v>2000</v>
      </c>
      <c r="F9" s="134">
        <v>645</v>
      </c>
      <c r="G9" s="134">
        <v>11</v>
      </c>
      <c r="H9" s="134">
        <v>336</v>
      </c>
      <c r="I9" s="134">
        <v>229</v>
      </c>
      <c r="J9" s="134">
        <v>38</v>
      </c>
      <c r="K9" s="134">
        <v>16</v>
      </c>
      <c r="L9" s="134">
        <v>9</v>
      </c>
      <c r="M9" s="134">
        <v>5</v>
      </c>
      <c r="N9" s="134">
        <v>1</v>
      </c>
    </row>
    <row r="10" spans="2:14">
      <c r="B10" s="121"/>
      <c r="C10" s="120">
        <v>17</v>
      </c>
      <c r="D10" s="122" t="s">
        <v>440</v>
      </c>
      <c r="E10" s="119">
        <v>2005</v>
      </c>
      <c r="F10" s="134">
        <v>437</v>
      </c>
      <c r="G10" s="134">
        <v>2</v>
      </c>
      <c r="H10" s="134">
        <v>221</v>
      </c>
      <c r="I10" s="134">
        <v>149</v>
      </c>
      <c r="J10" s="134">
        <v>37</v>
      </c>
      <c r="K10" s="134">
        <v>13</v>
      </c>
      <c r="L10" s="134">
        <v>11</v>
      </c>
      <c r="M10" s="134">
        <v>2</v>
      </c>
      <c r="N10" s="134">
        <v>2</v>
      </c>
    </row>
    <row r="11" spans="2:14">
      <c r="B11" s="121"/>
      <c r="C11" s="120">
        <v>22</v>
      </c>
      <c r="D11" s="122" t="s">
        <v>402</v>
      </c>
      <c r="E11" s="119">
        <v>2010</v>
      </c>
      <c r="F11" s="134">
        <v>357</v>
      </c>
      <c r="G11" s="134">
        <v>2</v>
      </c>
      <c r="H11" s="134">
        <v>146</v>
      </c>
      <c r="I11" s="134">
        <v>143</v>
      </c>
      <c r="J11" s="134">
        <v>36</v>
      </c>
      <c r="K11" s="134">
        <v>15</v>
      </c>
      <c r="L11" s="134">
        <v>10</v>
      </c>
      <c r="M11" s="134">
        <v>3</v>
      </c>
      <c r="N11" s="134">
        <v>2</v>
      </c>
    </row>
    <row r="12" spans="2:14">
      <c r="B12" s="121"/>
      <c r="C12" s="120">
        <v>27</v>
      </c>
      <c r="D12" s="122" t="s">
        <v>440</v>
      </c>
      <c r="E12" s="119">
        <v>2015</v>
      </c>
      <c r="F12" s="134">
        <v>287</v>
      </c>
      <c r="G12" s="134">
        <v>4</v>
      </c>
      <c r="H12" s="134">
        <v>102</v>
      </c>
      <c r="I12" s="134">
        <v>116</v>
      </c>
      <c r="J12" s="134">
        <v>36</v>
      </c>
      <c r="K12" s="134">
        <v>8</v>
      </c>
      <c r="L12" s="134">
        <v>13</v>
      </c>
      <c r="M12" s="134">
        <v>5</v>
      </c>
      <c r="N12" s="134">
        <v>3</v>
      </c>
    </row>
    <row r="13" spans="2:14">
      <c r="B13" s="116" t="s">
        <v>86</v>
      </c>
      <c r="C13" s="115">
        <v>2</v>
      </c>
      <c r="D13" s="114" t="s">
        <v>440</v>
      </c>
      <c r="E13" s="114">
        <v>2020</v>
      </c>
      <c r="F13" s="132">
        <v>256</v>
      </c>
      <c r="G13" s="137">
        <f>5+10</f>
        <v>15</v>
      </c>
      <c r="H13" s="133">
        <v>97</v>
      </c>
      <c r="I13" s="133">
        <v>79</v>
      </c>
      <c r="J13" s="133">
        <v>34</v>
      </c>
      <c r="K13" s="133">
        <v>7</v>
      </c>
      <c r="L13" s="133">
        <v>9</v>
      </c>
      <c r="M13" s="133">
        <v>5</v>
      </c>
      <c r="N13" s="132">
        <v>10</v>
      </c>
    </row>
    <row r="14" spans="2:14">
      <c r="B14" s="608" t="s">
        <v>351</v>
      </c>
      <c r="C14" s="609"/>
      <c r="D14" s="123"/>
      <c r="E14" s="136"/>
      <c r="F14" s="135"/>
      <c r="G14" s="135"/>
      <c r="H14" s="135"/>
      <c r="I14" s="135"/>
      <c r="J14" s="135"/>
      <c r="K14" s="135"/>
      <c r="L14" s="135"/>
      <c r="M14" s="135"/>
      <c r="N14" s="135"/>
    </row>
    <row r="15" spans="2:14">
      <c r="B15" s="121" t="s">
        <v>87</v>
      </c>
      <c r="C15" s="120">
        <v>2</v>
      </c>
      <c r="D15" s="122" t="s">
        <v>440</v>
      </c>
      <c r="E15" s="119">
        <v>1990</v>
      </c>
      <c r="F15" s="134">
        <v>45840</v>
      </c>
      <c r="G15" s="134">
        <v>622</v>
      </c>
      <c r="H15" s="134">
        <v>12121</v>
      </c>
      <c r="I15" s="134">
        <v>20152</v>
      </c>
      <c r="J15" s="134">
        <v>8346</v>
      </c>
      <c r="K15" s="134">
        <v>2824</v>
      </c>
      <c r="L15" s="134">
        <v>1278</v>
      </c>
      <c r="M15" s="134">
        <v>394</v>
      </c>
      <c r="N15" s="134">
        <v>103</v>
      </c>
    </row>
    <row r="16" spans="2:14">
      <c r="B16" s="121"/>
      <c r="C16" s="120">
        <v>7</v>
      </c>
      <c r="D16" s="122" t="s">
        <v>440</v>
      </c>
      <c r="E16" s="119">
        <v>1995</v>
      </c>
      <c r="F16" s="134">
        <v>41463</v>
      </c>
      <c r="G16" s="134">
        <v>433</v>
      </c>
      <c r="H16" s="134">
        <v>11093</v>
      </c>
      <c r="I16" s="134">
        <v>18288</v>
      </c>
      <c r="J16" s="134">
        <v>7278</v>
      </c>
      <c r="K16" s="134">
        <v>2537</v>
      </c>
      <c r="L16" s="134">
        <v>1196</v>
      </c>
      <c r="M16" s="134">
        <v>472</v>
      </c>
      <c r="N16" s="134">
        <v>166</v>
      </c>
    </row>
    <row r="17" spans="2:17">
      <c r="B17" s="121"/>
      <c r="C17" s="120">
        <v>12</v>
      </c>
      <c r="D17" s="122" t="s">
        <v>440</v>
      </c>
      <c r="E17" s="119">
        <v>2000</v>
      </c>
      <c r="F17" s="134">
        <v>36010</v>
      </c>
      <c r="G17" s="134">
        <v>400</v>
      </c>
      <c r="H17" s="134">
        <v>9931</v>
      </c>
      <c r="I17" s="134">
        <v>15927</v>
      </c>
      <c r="J17" s="134">
        <v>6056</v>
      </c>
      <c r="K17" s="134">
        <v>1977</v>
      </c>
      <c r="L17" s="134">
        <v>1051</v>
      </c>
      <c r="M17" s="134">
        <v>463</v>
      </c>
      <c r="N17" s="134">
        <v>205</v>
      </c>
    </row>
    <row r="18" spans="2:17">
      <c r="B18" s="121"/>
      <c r="C18" s="120">
        <v>17</v>
      </c>
      <c r="D18" s="122" t="s">
        <v>440</v>
      </c>
      <c r="E18" s="119">
        <v>2005</v>
      </c>
      <c r="F18" s="134">
        <v>29349</v>
      </c>
      <c r="G18" s="134">
        <v>345</v>
      </c>
      <c r="H18" s="134">
        <v>8203</v>
      </c>
      <c r="I18" s="134">
        <v>13076</v>
      </c>
      <c r="J18" s="134">
        <v>4631</v>
      </c>
      <c r="K18" s="134">
        <v>1534</v>
      </c>
      <c r="L18" s="134">
        <v>860</v>
      </c>
      <c r="M18" s="134">
        <v>429</v>
      </c>
      <c r="N18" s="134">
        <v>271</v>
      </c>
    </row>
    <row r="19" spans="2:17">
      <c r="B19" s="121"/>
      <c r="C19" s="120">
        <v>22</v>
      </c>
      <c r="D19" s="122" t="s">
        <v>402</v>
      </c>
      <c r="E19" s="119">
        <v>2010</v>
      </c>
      <c r="F19" s="134">
        <v>24190</v>
      </c>
      <c r="G19" s="134">
        <v>344</v>
      </c>
      <c r="H19" s="134">
        <v>6510</v>
      </c>
      <c r="I19" s="134">
        <v>10768</v>
      </c>
      <c r="J19" s="134">
        <v>3787</v>
      </c>
      <c r="K19" s="134">
        <v>1291</v>
      </c>
      <c r="L19" s="134">
        <v>764</v>
      </c>
      <c r="M19" s="134">
        <v>410</v>
      </c>
      <c r="N19" s="134">
        <v>316</v>
      </c>
    </row>
    <row r="20" spans="2:17">
      <c r="B20" s="121"/>
      <c r="C20" s="120">
        <v>27</v>
      </c>
      <c r="D20" s="122" t="s">
        <v>440</v>
      </c>
      <c r="E20" s="119">
        <v>2015</v>
      </c>
      <c r="F20" s="134">
        <v>19173</v>
      </c>
      <c r="G20" s="134">
        <v>318</v>
      </c>
      <c r="H20" s="134">
        <v>5100</v>
      </c>
      <c r="I20" s="134">
        <v>8144</v>
      </c>
      <c r="J20" s="134">
        <v>3099</v>
      </c>
      <c r="K20" s="134">
        <v>1094</v>
      </c>
      <c r="L20" s="134">
        <v>706</v>
      </c>
      <c r="M20" s="134">
        <v>371</v>
      </c>
      <c r="N20" s="134">
        <v>341</v>
      </c>
    </row>
    <row r="21" spans="2:17">
      <c r="B21" s="116" t="s">
        <v>86</v>
      </c>
      <c r="C21" s="115">
        <v>2</v>
      </c>
      <c r="D21" s="114" t="s">
        <v>440</v>
      </c>
      <c r="E21" s="114">
        <v>2020</v>
      </c>
      <c r="F21" s="112" t="e">
        <f>SUM(G21:N21)</f>
        <v>#REF!</v>
      </c>
      <c r="G21" s="133">
        <f>498+256</f>
        <v>754</v>
      </c>
      <c r="H21" s="133">
        <v>4017</v>
      </c>
      <c r="I21" s="133">
        <v>5907</v>
      </c>
      <c r="J21" s="133">
        <v>2177</v>
      </c>
      <c r="K21" s="133">
        <v>826</v>
      </c>
      <c r="L21" s="133">
        <v>554</v>
      </c>
      <c r="M21" s="133">
        <v>380</v>
      </c>
      <c r="N21" s="132" t="e">
        <f>SUM(#REF!)</f>
        <v>#REF!</v>
      </c>
    </row>
    <row r="22" spans="2:17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</row>
    <row r="23" spans="2:17">
      <c r="B23" s="111" t="s">
        <v>460</v>
      </c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</row>
    <row r="24" spans="2:17"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</row>
    <row r="25" spans="2:17"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</row>
    <row r="26" spans="2:17"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</row>
    <row r="27" spans="2:17" ht="39.950000000000003" customHeight="1" thickBot="1">
      <c r="B27" s="131" t="s">
        <v>459</v>
      </c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0"/>
    </row>
    <row r="28" spans="2:17" ht="19.5" thickTop="1"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</row>
    <row r="29" spans="2:17"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</row>
    <row r="30" spans="2:17">
      <c r="B30" s="604" t="s">
        <v>106</v>
      </c>
      <c r="C30" s="604"/>
      <c r="D30" s="604"/>
      <c r="E30" s="604"/>
      <c r="F30" s="610" t="s">
        <v>458</v>
      </c>
      <c r="G30" s="129"/>
      <c r="H30" s="128"/>
      <c r="I30" s="604" t="s">
        <v>457</v>
      </c>
      <c r="J30" s="604"/>
      <c r="K30" s="111"/>
      <c r="L30" s="111"/>
      <c r="M30" s="111"/>
    </row>
    <row r="31" spans="2:17" ht="13.5" customHeight="1">
      <c r="B31" s="604"/>
      <c r="C31" s="604"/>
      <c r="D31" s="604"/>
      <c r="E31" s="604"/>
      <c r="F31" s="604"/>
      <c r="G31" s="605" t="s">
        <v>456</v>
      </c>
      <c r="H31" s="603" t="s">
        <v>455</v>
      </c>
      <c r="I31" s="603" t="s">
        <v>454</v>
      </c>
      <c r="J31" s="603" t="s">
        <v>453</v>
      </c>
      <c r="K31" s="111"/>
      <c r="L31" s="111"/>
      <c r="M31" s="111"/>
      <c r="P31" s="126"/>
      <c r="Q31" s="126"/>
    </row>
    <row r="32" spans="2:17" ht="13.5" customHeight="1">
      <c r="B32" s="604"/>
      <c r="C32" s="604"/>
      <c r="D32" s="604"/>
      <c r="E32" s="604"/>
      <c r="F32" s="604"/>
      <c r="G32" s="606"/>
      <c r="H32" s="604"/>
      <c r="I32" s="604"/>
      <c r="J32" s="604"/>
      <c r="K32" s="111"/>
      <c r="L32" s="111"/>
      <c r="M32" s="127"/>
      <c r="N32" s="126"/>
      <c r="O32" s="126"/>
      <c r="Q32" s="126"/>
    </row>
    <row r="33" spans="2:17">
      <c r="B33" s="604"/>
      <c r="C33" s="604"/>
      <c r="D33" s="604"/>
      <c r="E33" s="604"/>
      <c r="F33" s="604"/>
      <c r="G33" s="606"/>
      <c r="H33" s="604"/>
      <c r="I33" s="604"/>
      <c r="J33" s="604"/>
      <c r="K33" s="111"/>
      <c r="L33" s="111"/>
      <c r="M33" s="111"/>
      <c r="O33" s="126"/>
      <c r="Q33" s="126"/>
    </row>
    <row r="34" spans="2:17">
      <c r="B34" s="607" t="s">
        <v>352</v>
      </c>
      <c r="C34" s="608"/>
      <c r="D34" s="123"/>
      <c r="E34" s="122"/>
      <c r="F34" s="125"/>
      <c r="G34" s="125"/>
      <c r="H34" s="125"/>
      <c r="I34" s="125"/>
      <c r="J34" s="125"/>
      <c r="K34" s="111"/>
      <c r="L34" s="111"/>
      <c r="M34" s="111"/>
    </row>
    <row r="35" spans="2:17">
      <c r="B35" s="121" t="s">
        <v>87</v>
      </c>
      <c r="C35" s="120">
        <v>2</v>
      </c>
      <c r="D35" s="122" t="s">
        <v>440</v>
      </c>
      <c r="E35" s="119">
        <v>1990</v>
      </c>
      <c r="F35" s="117">
        <v>6969</v>
      </c>
      <c r="G35" s="117">
        <v>1937</v>
      </c>
      <c r="H35" s="118">
        <f t="array" ref="H35:H39">G35:G39/F35:F39*100</f>
        <v>27.794518582293009</v>
      </c>
      <c r="I35" s="117">
        <v>3382</v>
      </c>
      <c r="J35" s="117">
        <v>3587</v>
      </c>
      <c r="K35" s="111"/>
      <c r="L35" s="111"/>
      <c r="M35" s="111"/>
    </row>
    <row r="36" spans="2:17">
      <c r="B36" s="121"/>
      <c r="C36" s="120">
        <v>7</v>
      </c>
      <c r="D36" s="122" t="s">
        <v>440</v>
      </c>
      <c r="E36" s="119">
        <v>1995</v>
      </c>
      <c r="F36" s="117">
        <v>5546</v>
      </c>
      <c r="G36" s="117">
        <v>1951</v>
      </c>
      <c r="H36" s="118">
        <v>35.178507032095204</v>
      </c>
      <c r="I36" s="117">
        <v>2706</v>
      </c>
      <c r="J36" s="117">
        <v>2840</v>
      </c>
      <c r="K36" s="111"/>
      <c r="L36" s="111"/>
      <c r="M36" s="111"/>
    </row>
    <row r="37" spans="2:17">
      <c r="B37" s="121"/>
      <c r="C37" s="120">
        <v>12</v>
      </c>
      <c r="D37" s="122" t="s">
        <v>440</v>
      </c>
      <c r="E37" s="119">
        <v>2000</v>
      </c>
      <c r="F37" s="117">
        <v>4830</v>
      </c>
      <c r="G37" s="117">
        <v>1906</v>
      </c>
      <c r="H37" s="118">
        <v>39.461697722567294</v>
      </c>
      <c r="I37" s="117">
        <v>2338</v>
      </c>
      <c r="J37" s="117">
        <v>2492</v>
      </c>
      <c r="K37" s="111"/>
      <c r="L37" s="111"/>
      <c r="M37" s="111"/>
    </row>
    <row r="38" spans="2:17">
      <c r="B38" s="121"/>
      <c r="C38" s="120">
        <v>17</v>
      </c>
      <c r="D38" s="122" t="s">
        <v>440</v>
      </c>
      <c r="E38" s="119">
        <v>2005</v>
      </c>
      <c r="F38" s="117">
        <v>1509</v>
      </c>
      <c r="G38" s="117">
        <v>634</v>
      </c>
      <c r="H38" s="118">
        <v>42.014579191517562</v>
      </c>
      <c r="I38" s="117">
        <v>743</v>
      </c>
      <c r="J38" s="117">
        <v>766</v>
      </c>
      <c r="K38" s="111"/>
      <c r="L38" s="111"/>
      <c r="M38" s="111"/>
    </row>
    <row r="39" spans="2:17">
      <c r="B39" s="121"/>
      <c r="C39" s="120">
        <v>22</v>
      </c>
      <c r="D39" s="122" t="s">
        <v>440</v>
      </c>
      <c r="E39" s="119">
        <v>2010</v>
      </c>
      <c r="F39" s="117">
        <v>1105</v>
      </c>
      <c r="G39" s="117">
        <v>486</v>
      </c>
      <c r="H39" s="118">
        <v>43.981900452488688</v>
      </c>
      <c r="I39" s="117">
        <v>541</v>
      </c>
      <c r="J39" s="117">
        <v>564</v>
      </c>
      <c r="K39" s="111"/>
      <c r="L39" s="111"/>
      <c r="M39" s="111"/>
    </row>
    <row r="40" spans="2:17">
      <c r="B40" s="121"/>
      <c r="C40" s="120">
        <v>27</v>
      </c>
      <c r="D40" s="122" t="s">
        <v>440</v>
      </c>
      <c r="E40" s="119">
        <v>2015</v>
      </c>
      <c r="F40" s="117">
        <v>817</v>
      </c>
      <c r="G40" s="117">
        <v>395</v>
      </c>
      <c r="H40" s="118">
        <f t="array" ref="H40">G40:G44/F40:F44*100</f>
        <v>48.347613219094249</v>
      </c>
      <c r="I40" s="117">
        <v>405</v>
      </c>
      <c r="J40" s="117">
        <v>412</v>
      </c>
      <c r="K40" s="111"/>
      <c r="L40" s="111"/>
      <c r="M40" s="111"/>
    </row>
    <row r="41" spans="2:17">
      <c r="B41" s="116" t="s">
        <v>86</v>
      </c>
      <c r="C41" s="115">
        <v>2</v>
      </c>
      <c r="D41" s="114" t="s">
        <v>440</v>
      </c>
      <c r="E41" s="114">
        <v>2020</v>
      </c>
      <c r="F41" s="112">
        <v>612</v>
      </c>
      <c r="G41" s="112">
        <v>346</v>
      </c>
      <c r="H41" s="113">
        <v>56.5</v>
      </c>
      <c r="I41" s="112">
        <v>315</v>
      </c>
      <c r="J41" s="112">
        <v>297</v>
      </c>
      <c r="K41" s="111"/>
      <c r="L41" s="111"/>
      <c r="M41" s="111"/>
    </row>
    <row r="42" spans="2:17">
      <c r="B42" s="124" t="s">
        <v>351</v>
      </c>
      <c r="C42" s="123"/>
      <c r="D42" s="123"/>
      <c r="E42" s="122"/>
      <c r="F42" s="117"/>
      <c r="G42" s="117"/>
      <c r="H42" s="118"/>
      <c r="I42" s="117"/>
      <c r="J42" s="117"/>
      <c r="K42" s="111"/>
      <c r="L42" s="111"/>
      <c r="M42" s="111"/>
    </row>
    <row r="43" spans="2:17">
      <c r="B43" s="121" t="s">
        <v>87</v>
      </c>
      <c r="C43" s="120">
        <v>2</v>
      </c>
      <c r="D43" s="122" t="s">
        <v>440</v>
      </c>
      <c r="E43" s="119">
        <v>1990</v>
      </c>
      <c r="F43" s="117">
        <v>257828</v>
      </c>
      <c r="G43" s="117">
        <v>57904</v>
      </c>
      <c r="H43" s="118">
        <f t="array" ref="H43:H47">+G43:G47/F43:F47*100</f>
        <v>22.458383108118589</v>
      </c>
      <c r="I43" s="117">
        <v>125430</v>
      </c>
      <c r="J43" s="117">
        <v>132398</v>
      </c>
      <c r="K43" s="111"/>
      <c r="L43" s="111"/>
      <c r="M43" s="111"/>
    </row>
    <row r="44" spans="2:17">
      <c r="B44" s="121"/>
      <c r="C44" s="120">
        <v>7</v>
      </c>
      <c r="D44" s="122" t="s">
        <v>440</v>
      </c>
      <c r="E44" s="119">
        <v>1995</v>
      </c>
      <c r="F44" s="117">
        <v>229111</v>
      </c>
      <c r="G44" s="117">
        <v>63209</v>
      </c>
      <c r="H44" s="118">
        <v>27.588810663826703</v>
      </c>
      <c r="I44" s="117">
        <v>111280</v>
      </c>
      <c r="J44" s="117">
        <v>117831</v>
      </c>
      <c r="K44" s="111"/>
      <c r="L44" s="111"/>
      <c r="M44" s="111"/>
    </row>
    <row r="45" spans="2:17">
      <c r="B45" s="121"/>
      <c r="C45" s="120">
        <v>12</v>
      </c>
      <c r="D45" s="122" t="s">
        <v>440</v>
      </c>
      <c r="E45" s="119">
        <v>2000</v>
      </c>
      <c r="F45" s="117">
        <v>205218</v>
      </c>
      <c r="G45" s="117">
        <v>65098</v>
      </c>
      <c r="H45" s="118">
        <v>31.721388961981894</v>
      </c>
      <c r="I45" s="117">
        <v>99701</v>
      </c>
      <c r="J45" s="117">
        <v>105517</v>
      </c>
      <c r="K45" s="111"/>
      <c r="L45" s="111"/>
      <c r="M45" s="111"/>
    </row>
    <row r="46" spans="2:17">
      <c r="B46" s="121"/>
      <c r="C46" s="120">
        <v>17</v>
      </c>
      <c r="D46" s="122" t="s">
        <v>440</v>
      </c>
      <c r="E46" s="119">
        <v>2005</v>
      </c>
      <c r="F46" s="117">
        <v>122920</v>
      </c>
      <c r="G46" s="117">
        <v>41876</v>
      </c>
      <c r="H46" s="118">
        <v>34.067686300032541</v>
      </c>
      <c r="I46" s="117">
        <v>60202</v>
      </c>
      <c r="J46" s="117">
        <v>62718</v>
      </c>
      <c r="K46" s="111"/>
      <c r="L46" s="111"/>
      <c r="M46" s="111"/>
    </row>
    <row r="47" spans="2:17">
      <c r="B47" s="121"/>
      <c r="C47" s="120">
        <v>22</v>
      </c>
      <c r="D47" s="122" t="s">
        <v>440</v>
      </c>
      <c r="E47" s="119">
        <v>2010</v>
      </c>
      <c r="F47" s="117">
        <v>94986</v>
      </c>
      <c r="G47" s="117">
        <v>34587</v>
      </c>
      <c r="H47" s="118">
        <v>36.412734508243325</v>
      </c>
      <c r="I47" s="117">
        <v>46599</v>
      </c>
      <c r="J47" s="117">
        <v>48387</v>
      </c>
      <c r="K47" s="111"/>
      <c r="L47" s="111"/>
      <c r="M47" s="111"/>
    </row>
    <row r="48" spans="2:17">
      <c r="B48" s="121"/>
      <c r="C48" s="120">
        <v>27</v>
      </c>
      <c r="D48" s="120" t="s">
        <v>440</v>
      </c>
      <c r="E48" s="119">
        <v>2015</v>
      </c>
      <c r="F48" s="117">
        <v>70392</v>
      </c>
      <c r="G48" s="117">
        <v>28630</v>
      </c>
      <c r="H48" s="118">
        <f t="array" ref="H48">+G48:G52/F48:F52*100</f>
        <v>40.672235481304689</v>
      </c>
      <c r="I48" s="117">
        <v>34863</v>
      </c>
      <c r="J48" s="117">
        <v>35529</v>
      </c>
      <c r="K48" s="111"/>
      <c r="L48" s="111"/>
      <c r="M48" s="111"/>
    </row>
    <row r="49" spans="2:13">
      <c r="B49" s="116" t="s">
        <v>86</v>
      </c>
      <c r="C49" s="115">
        <v>2</v>
      </c>
      <c r="D49" s="114" t="s">
        <v>440</v>
      </c>
      <c r="E49" s="114">
        <v>2020</v>
      </c>
      <c r="F49" s="112">
        <v>45236</v>
      </c>
      <c r="G49" s="112">
        <v>23151</v>
      </c>
      <c r="H49" s="113">
        <v>51.2</v>
      </c>
      <c r="I49" s="112">
        <v>22814</v>
      </c>
      <c r="J49" s="112">
        <v>22422</v>
      </c>
      <c r="K49" s="111"/>
      <c r="L49" s="111"/>
      <c r="M49" s="111"/>
    </row>
    <row r="50" spans="2:13"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</row>
    <row r="51" spans="2:13">
      <c r="B51" s="111" t="s">
        <v>452</v>
      </c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</row>
  </sheetData>
  <mergeCells count="11">
    <mergeCell ref="B6:C6"/>
    <mergeCell ref="B14:C14"/>
    <mergeCell ref="B5:E5"/>
    <mergeCell ref="B34:C34"/>
    <mergeCell ref="F30:F33"/>
    <mergeCell ref="H31:H33"/>
    <mergeCell ref="I31:I33"/>
    <mergeCell ref="B30:E33"/>
    <mergeCell ref="J31:J33"/>
    <mergeCell ref="I30:J30"/>
    <mergeCell ref="G31:G33"/>
  </mergeCells>
  <phoneticPr fontId="9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F3DC1-9D5A-4694-A3EB-BF7EA8DA50D8}">
  <sheetPr>
    <pageSetUpPr fitToPage="1"/>
  </sheetPr>
  <dimension ref="A1:M62"/>
  <sheetViews>
    <sheetView zoomScale="80" zoomScaleNormal="80" workbookViewId="0">
      <pane ySplit="5" topLeftCell="A57" activePane="bottomLeft" state="frozen"/>
      <selection pane="bottomLeft"/>
    </sheetView>
  </sheetViews>
  <sheetFormatPr defaultRowHeight="18.75"/>
  <cols>
    <col min="2" max="3" width="5.625" customWidth="1"/>
    <col min="4" max="4" width="3.875" customWidth="1"/>
    <col min="5" max="5" width="4.5" customWidth="1"/>
    <col min="6" max="11" width="10.625" customWidth="1"/>
  </cols>
  <sheetData>
    <row r="1" spans="2:11" ht="39.950000000000003" customHeight="1" thickBot="1">
      <c r="B1" s="110" t="s">
        <v>1177</v>
      </c>
      <c r="C1" s="110"/>
      <c r="D1" s="110"/>
      <c r="E1" s="110"/>
      <c r="F1" s="110"/>
      <c r="G1" s="110"/>
      <c r="H1" s="110"/>
      <c r="I1" s="110"/>
      <c r="J1" s="110"/>
      <c r="K1" s="130"/>
    </row>
    <row r="2" spans="2:11" ht="19.5" thickTop="1"/>
    <row r="3" spans="2:11">
      <c r="B3" t="s">
        <v>1176</v>
      </c>
    </row>
    <row r="4" spans="2:11">
      <c r="B4" s="616" t="s">
        <v>106</v>
      </c>
      <c r="C4" s="617"/>
      <c r="D4" s="617"/>
      <c r="E4" s="618"/>
      <c r="F4" s="615" t="s">
        <v>352</v>
      </c>
      <c r="G4" s="615"/>
      <c r="H4" s="615"/>
      <c r="I4" s="615" t="s">
        <v>351</v>
      </c>
      <c r="J4" s="615"/>
      <c r="K4" s="615"/>
    </row>
    <row r="5" spans="2:11" s="379" customFormat="1" ht="27" customHeight="1">
      <c r="B5" s="613"/>
      <c r="C5" s="619"/>
      <c r="D5" s="619"/>
      <c r="E5" s="614"/>
      <c r="F5" s="349" t="s">
        <v>1175</v>
      </c>
      <c r="G5" s="349" t="s">
        <v>1174</v>
      </c>
      <c r="H5" s="353" t="s">
        <v>1173</v>
      </c>
      <c r="I5" s="349" t="s">
        <v>1175</v>
      </c>
      <c r="J5" s="349" t="s">
        <v>1174</v>
      </c>
      <c r="K5" s="353" t="s">
        <v>1173</v>
      </c>
    </row>
    <row r="6" spans="2:11">
      <c r="B6" s="378" t="s">
        <v>411</v>
      </c>
      <c r="C6" s="380">
        <v>45</v>
      </c>
      <c r="D6" s="616">
        <v>1970</v>
      </c>
      <c r="E6" s="618"/>
      <c r="F6" s="85">
        <v>1172</v>
      </c>
      <c r="G6" s="85">
        <v>3829</v>
      </c>
      <c r="H6" s="85">
        <v>326.70648464163821</v>
      </c>
      <c r="I6" s="85">
        <v>43800</v>
      </c>
      <c r="J6" s="85">
        <v>171300</v>
      </c>
      <c r="K6" s="85">
        <v>391</v>
      </c>
    </row>
    <row r="7" spans="2:11">
      <c r="B7" s="378"/>
      <c r="C7" s="380">
        <v>46</v>
      </c>
      <c r="D7" s="611">
        <v>1971</v>
      </c>
      <c r="E7" s="612"/>
      <c r="F7" s="85">
        <v>998</v>
      </c>
      <c r="G7" s="85">
        <v>3263</v>
      </c>
      <c r="H7" s="85">
        <v>326.95390781563123</v>
      </c>
      <c r="I7" s="85">
        <v>40800</v>
      </c>
      <c r="J7" s="85">
        <v>157500</v>
      </c>
      <c r="K7" s="85">
        <v>386</v>
      </c>
    </row>
    <row r="8" spans="2:11">
      <c r="B8" s="378"/>
      <c r="C8" s="380">
        <v>47</v>
      </c>
      <c r="D8" s="611">
        <v>1972</v>
      </c>
      <c r="E8" s="612"/>
      <c r="F8" s="85">
        <v>903</v>
      </c>
      <c r="G8" s="85">
        <v>2737</v>
      </c>
      <c r="H8" s="85">
        <v>303.10077519379843</v>
      </c>
      <c r="I8" s="85">
        <v>40400</v>
      </c>
      <c r="J8" s="85">
        <v>170100</v>
      </c>
      <c r="K8" s="85">
        <v>421</v>
      </c>
    </row>
    <row r="9" spans="2:11">
      <c r="B9" s="378"/>
      <c r="C9" s="380">
        <v>48</v>
      </c>
      <c r="D9" s="611">
        <v>1973</v>
      </c>
      <c r="E9" s="612"/>
      <c r="F9" s="85">
        <v>833</v>
      </c>
      <c r="G9" s="85">
        <v>3097</v>
      </c>
      <c r="H9" s="85">
        <v>371.78871548619446</v>
      </c>
      <c r="I9" s="85">
        <v>39700</v>
      </c>
      <c r="J9" s="85">
        <v>181400</v>
      </c>
      <c r="K9" s="85">
        <v>457</v>
      </c>
    </row>
    <row r="10" spans="2:11">
      <c r="B10" s="378"/>
      <c r="C10" s="380">
        <v>49</v>
      </c>
      <c r="D10" s="611">
        <v>1974</v>
      </c>
      <c r="E10" s="612"/>
      <c r="F10" s="85">
        <v>838</v>
      </c>
      <c r="G10" s="85">
        <v>3150</v>
      </c>
      <c r="H10" s="85">
        <v>375.89498806682576</v>
      </c>
      <c r="I10" s="85">
        <v>39800</v>
      </c>
      <c r="J10" s="85">
        <v>172700</v>
      </c>
      <c r="K10" s="85">
        <v>343</v>
      </c>
    </row>
    <row r="11" spans="2:11">
      <c r="B11" s="378"/>
      <c r="C11" s="380">
        <v>50</v>
      </c>
      <c r="D11" s="611">
        <v>1975</v>
      </c>
      <c r="E11" s="612"/>
      <c r="F11" s="85">
        <v>864</v>
      </c>
      <c r="G11" s="85">
        <v>3309</v>
      </c>
      <c r="H11" s="85">
        <v>382.98611111111114</v>
      </c>
      <c r="I11" s="85">
        <v>39400</v>
      </c>
      <c r="J11" s="85">
        <v>182000</v>
      </c>
      <c r="K11" s="85">
        <v>462</v>
      </c>
    </row>
    <row r="12" spans="2:11">
      <c r="B12" s="378"/>
      <c r="C12" s="380">
        <v>51</v>
      </c>
      <c r="D12" s="611">
        <v>1976</v>
      </c>
      <c r="E12" s="612"/>
      <c r="F12" s="85">
        <v>867</v>
      </c>
      <c r="G12" s="85">
        <v>3176</v>
      </c>
      <c r="H12" s="85">
        <v>366.32064590542097</v>
      </c>
      <c r="I12" s="85">
        <v>39200</v>
      </c>
      <c r="J12" s="85">
        <v>178400</v>
      </c>
      <c r="K12" s="85">
        <v>455</v>
      </c>
    </row>
    <row r="13" spans="2:11">
      <c r="B13" s="378"/>
      <c r="C13" s="380">
        <v>52</v>
      </c>
      <c r="D13" s="611">
        <v>1977</v>
      </c>
      <c r="E13" s="612"/>
      <c r="F13" s="85">
        <v>865</v>
      </c>
      <c r="G13" s="85">
        <v>3190</v>
      </c>
      <c r="H13" s="85">
        <v>368.78612716763001</v>
      </c>
      <c r="I13" s="85">
        <v>38700</v>
      </c>
      <c r="J13" s="85">
        <v>169500</v>
      </c>
      <c r="K13" s="85">
        <v>438</v>
      </c>
    </row>
    <row r="14" spans="2:11">
      <c r="B14" s="378"/>
      <c r="C14" s="380">
        <v>53</v>
      </c>
      <c r="D14" s="611">
        <v>1978</v>
      </c>
      <c r="E14" s="612"/>
      <c r="F14" s="85">
        <v>826</v>
      </c>
      <c r="G14" s="85">
        <v>3305</v>
      </c>
      <c r="H14" s="85">
        <v>400.12106537530263</v>
      </c>
      <c r="I14" s="85">
        <v>36200</v>
      </c>
      <c r="J14" s="85">
        <v>174500</v>
      </c>
      <c r="K14" s="85">
        <v>482</v>
      </c>
    </row>
    <row r="15" spans="2:11">
      <c r="B15" s="378"/>
      <c r="C15" s="380">
        <v>54</v>
      </c>
      <c r="D15" s="611">
        <v>1979</v>
      </c>
      <c r="E15" s="612"/>
      <c r="F15" s="85">
        <v>817</v>
      </c>
      <c r="G15" s="85">
        <v>3255</v>
      </c>
      <c r="H15" s="85">
        <v>398.40881272949815</v>
      </c>
      <c r="I15" s="85">
        <v>35500</v>
      </c>
      <c r="J15" s="85">
        <v>166900</v>
      </c>
      <c r="K15" s="85">
        <v>470</v>
      </c>
    </row>
    <row r="16" spans="2:11">
      <c r="B16" s="378"/>
      <c r="C16" s="380">
        <v>55</v>
      </c>
      <c r="D16" s="611">
        <v>1980</v>
      </c>
      <c r="E16" s="612"/>
      <c r="F16" s="85">
        <v>758</v>
      </c>
      <c r="G16" s="85">
        <v>2393</v>
      </c>
      <c r="H16" s="85">
        <v>315.69920844327174</v>
      </c>
      <c r="I16" s="85">
        <v>34200</v>
      </c>
      <c r="J16" s="85">
        <v>127600</v>
      </c>
      <c r="K16" s="85">
        <v>273</v>
      </c>
    </row>
    <row r="17" spans="2:13">
      <c r="B17" s="378"/>
      <c r="C17" s="380">
        <v>56</v>
      </c>
      <c r="D17" s="611">
        <v>1981</v>
      </c>
      <c r="E17" s="612"/>
      <c r="F17" s="85">
        <v>714</v>
      </c>
      <c r="G17" s="85">
        <v>2839</v>
      </c>
      <c r="H17" s="85">
        <v>397.61904761904765</v>
      </c>
      <c r="I17" s="85">
        <v>32900</v>
      </c>
      <c r="J17" s="85">
        <v>152000</v>
      </c>
      <c r="K17" s="85">
        <v>462</v>
      </c>
    </row>
    <row r="18" spans="2:13">
      <c r="B18" s="378"/>
      <c r="C18" s="380">
        <v>57</v>
      </c>
      <c r="D18" s="611">
        <v>1982</v>
      </c>
      <c r="E18" s="612"/>
      <c r="F18" s="85">
        <v>688</v>
      </c>
      <c r="G18" s="85">
        <v>2748</v>
      </c>
      <c r="H18" s="85">
        <v>399</v>
      </c>
      <c r="I18" s="85">
        <v>32600</v>
      </c>
      <c r="J18" s="85">
        <v>150300</v>
      </c>
      <c r="K18" s="85">
        <v>461</v>
      </c>
    </row>
    <row r="19" spans="2:13">
      <c r="B19" s="378"/>
      <c r="C19" s="380">
        <v>58</v>
      </c>
      <c r="D19" s="611">
        <v>1983</v>
      </c>
      <c r="E19" s="612"/>
      <c r="F19" s="85">
        <v>676</v>
      </c>
      <c r="G19" s="85">
        <v>2092</v>
      </c>
      <c r="H19" s="85">
        <v>309.46745562130178</v>
      </c>
      <c r="I19" s="85">
        <v>32600</v>
      </c>
      <c r="J19" s="85">
        <v>133700</v>
      </c>
      <c r="K19" s="85">
        <v>410</v>
      </c>
    </row>
    <row r="20" spans="2:13">
      <c r="B20" s="378"/>
      <c r="C20" s="380">
        <v>59</v>
      </c>
      <c r="D20" s="611">
        <v>1984</v>
      </c>
      <c r="E20" s="612"/>
      <c r="F20" s="85">
        <v>640</v>
      </c>
      <c r="G20" s="85">
        <v>2813</v>
      </c>
      <c r="H20" s="85">
        <v>439.53125</v>
      </c>
      <c r="I20" s="85">
        <v>32400</v>
      </c>
      <c r="J20" s="85">
        <v>166900</v>
      </c>
      <c r="K20" s="85">
        <v>515</v>
      </c>
    </row>
    <row r="21" spans="2:13">
      <c r="B21" s="378"/>
      <c r="C21" s="380">
        <v>60</v>
      </c>
      <c r="D21" s="611">
        <v>1985</v>
      </c>
      <c r="E21" s="612"/>
      <c r="F21" s="85">
        <v>633</v>
      </c>
      <c r="G21" s="85">
        <v>2292</v>
      </c>
      <c r="H21" s="85">
        <v>362.08530805687207</v>
      </c>
      <c r="I21" s="85">
        <v>32300</v>
      </c>
      <c r="J21" s="85">
        <v>139200</v>
      </c>
      <c r="K21" s="85">
        <v>431</v>
      </c>
    </row>
    <row r="22" spans="2:13">
      <c r="B22" s="378"/>
      <c r="C22" s="380">
        <v>61</v>
      </c>
      <c r="D22" s="611">
        <v>1986</v>
      </c>
      <c r="E22" s="612"/>
      <c r="F22" s="85">
        <v>608</v>
      </c>
      <c r="G22" s="85">
        <v>2574</v>
      </c>
      <c r="H22" s="85">
        <v>423.3552631578948</v>
      </c>
      <c r="I22" s="85">
        <v>32000</v>
      </c>
      <c r="J22" s="85">
        <v>155800</v>
      </c>
      <c r="K22" s="85">
        <v>487</v>
      </c>
    </row>
    <row r="23" spans="2:13">
      <c r="B23" s="378"/>
      <c r="C23" s="380">
        <v>62</v>
      </c>
      <c r="D23" s="611">
        <v>1987</v>
      </c>
      <c r="E23" s="612"/>
      <c r="F23" s="85">
        <v>565</v>
      </c>
      <c r="G23" s="85">
        <v>2305</v>
      </c>
      <c r="H23" s="85">
        <v>407.96460176991155</v>
      </c>
      <c r="I23" s="85">
        <v>29500</v>
      </c>
      <c r="J23" s="85">
        <v>137200</v>
      </c>
      <c r="K23" s="85">
        <v>465</v>
      </c>
    </row>
    <row r="24" spans="2:13">
      <c r="B24" s="378"/>
      <c r="C24" s="380">
        <v>63</v>
      </c>
      <c r="D24" s="611">
        <v>1988</v>
      </c>
      <c r="E24" s="612"/>
      <c r="F24" s="85">
        <v>543</v>
      </c>
      <c r="G24" s="85">
        <v>2289</v>
      </c>
      <c r="H24" s="85">
        <v>421.54696132596683</v>
      </c>
      <c r="I24" s="85">
        <v>28800</v>
      </c>
      <c r="J24" s="85">
        <v>139100</v>
      </c>
      <c r="K24" s="85">
        <v>483</v>
      </c>
    </row>
    <row r="25" spans="2:13">
      <c r="B25" s="378" t="s">
        <v>87</v>
      </c>
      <c r="C25" s="380">
        <v>1</v>
      </c>
      <c r="D25" s="611">
        <v>1989</v>
      </c>
      <c r="E25" s="612"/>
      <c r="F25" s="85">
        <v>533</v>
      </c>
      <c r="G25" s="85">
        <v>2261</v>
      </c>
      <c r="H25" s="85">
        <v>424.20262664165102</v>
      </c>
      <c r="I25" s="85">
        <v>28500</v>
      </c>
      <c r="J25" s="85">
        <v>136800</v>
      </c>
      <c r="K25" s="85">
        <v>480</v>
      </c>
    </row>
    <row r="26" spans="2:13">
      <c r="B26" s="378"/>
      <c r="C26" s="380">
        <v>2</v>
      </c>
      <c r="D26" s="611">
        <v>1990</v>
      </c>
      <c r="E26" s="612"/>
      <c r="F26" s="85">
        <v>516</v>
      </c>
      <c r="G26" s="85">
        <v>2198</v>
      </c>
      <c r="H26" s="85">
        <v>425.96899224806197</v>
      </c>
      <c r="I26" s="85">
        <v>28100</v>
      </c>
      <c r="J26" s="85">
        <v>139100</v>
      </c>
      <c r="K26" s="85">
        <v>495.017793594306</v>
      </c>
    </row>
    <row r="27" spans="2:13">
      <c r="B27" s="378"/>
      <c r="C27" s="380">
        <v>3</v>
      </c>
      <c r="D27" s="611">
        <v>1991</v>
      </c>
      <c r="E27" s="612"/>
      <c r="F27" s="85">
        <v>497</v>
      </c>
      <c r="G27" s="85">
        <v>2000</v>
      </c>
      <c r="H27" s="85">
        <v>402.41448692152915</v>
      </c>
      <c r="I27" s="85">
        <v>27500</v>
      </c>
      <c r="J27" s="85">
        <v>120200</v>
      </c>
      <c r="K27" s="85">
        <v>437.09090909090901</v>
      </c>
    </row>
    <row r="28" spans="2:13">
      <c r="B28" s="378"/>
      <c r="C28" s="380">
        <v>4</v>
      </c>
      <c r="D28" s="611">
        <v>1992</v>
      </c>
      <c r="E28" s="612"/>
      <c r="F28" s="85">
        <v>494</v>
      </c>
      <c r="G28" s="85">
        <v>2118</v>
      </c>
      <c r="H28" s="85">
        <v>428.74493927125508</v>
      </c>
      <c r="I28" s="85">
        <v>28200</v>
      </c>
      <c r="J28" s="85">
        <v>135900</v>
      </c>
      <c r="K28" s="85">
        <v>481.91489361702099</v>
      </c>
    </row>
    <row r="29" spans="2:13">
      <c r="B29" s="378"/>
      <c r="C29" s="380">
        <v>5</v>
      </c>
      <c r="D29" s="611">
        <v>1993</v>
      </c>
      <c r="E29" s="612"/>
      <c r="F29" s="85">
        <v>478</v>
      </c>
      <c r="G29" s="85">
        <v>1620</v>
      </c>
      <c r="H29" s="85">
        <v>338.91213389121339</v>
      </c>
      <c r="I29" s="85">
        <v>28100</v>
      </c>
      <c r="J29" s="85">
        <v>105700</v>
      </c>
      <c r="K29" s="85">
        <v>376.15658362989325</v>
      </c>
    </row>
    <row r="30" spans="2:13">
      <c r="B30" s="378"/>
      <c r="C30" s="380">
        <v>6</v>
      </c>
      <c r="D30" s="611">
        <v>1994</v>
      </c>
      <c r="E30" s="612"/>
      <c r="F30" s="85">
        <v>477</v>
      </c>
      <c r="G30" s="85">
        <v>2194</v>
      </c>
      <c r="H30" s="85">
        <v>459.95807127882597</v>
      </c>
      <c r="I30" s="85">
        <v>28800</v>
      </c>
      <c r="J30" s="85">
        <v>154100</v>
      </c>
      <c r="K30" s="85">
        <v>535.06944444444446</v>
      </c>
      <c r="M30" s="436"/>
    </row>
    <row r="31" spans="2:13">
      <c r="B31" s="378"/>
      <c r="C31" s="380">
        <v>7</v>
      </c>
      <c r="D31" s="611">
        <v>1995</v>
      </c>
      <c r="E31" s="612"/>
      <c r="F31" s="85">
        <v>462</v>
      </c>
      <c r="G31" s="85">
        <v>2120</v>
      </c>
      <c r="H31" s="85">
        <v>458.87445887445881</v>
      </c>
      <c r="I31" s="85">
        <v>27400</v>
      </c>
      <c r="J31" s="85">
        <v>136200</v>
      </c>
      <c r="K31" s="85">
        <v>497</v>
      </c>
      <c r="M31" s="436"/>
    </row>
    <row r="32" spans="2:13">
      <c r="B32" s="378"/>
      <c r="C32" s="380">
        <v>8</v>
      </c>
      <c r="D32" s="611">
        <v>1996</v>
      </c>
      <c r="E32" s="612"/>
      <c r="F32" s="85">
        <v>419</v>
      </c>
      <c r="G32" s="85">
        <v>2005</v>
      </c>
      <c r="H32" s="85">
        <v>478.5202863961814</v>
      </c>
      <c r="I32" s="85">
        <v>24900</v>
      </c>
      <c r="J32" s="85">
        <v>127700</v>
      </c>
      <c r="K32" s="85">
        <v>513</v>
      </c>
      <c r="M32" s="436"/>
    </row>
    <row r="33" spans="2:13">
      <c r="B33" s="378"/>
      <c r="C33" s="380">
        <v>9</v>
      </c>
      <c r="D33" s="611">
        <v>1997</v>
      </c>
      <c r="E33" s="612"/>
      <c r="F33" s="85">
        <v>417</v>
      </c>
      <c r="G33" s="85">
        <v>1796</v>
      </c>
      <c r="H33" s="85">
        <v>430.69544364508391</v>
      </c>
      <c r="I33" s="85">
        <v>24600</v>
      </c>
      <c r="J33" s="85">
        <v>116100</v>
      </c>
      <c r="K33" s="85">
        <v>472</v>
      </c>
      <c r="M33" s="436"/>
    </row>
    <row r="34" spans="2:13">
      <c r="B34" s="378"/>
      <c r="C34" s="380">
        <v>10</v>
      </c>
      <c r="D34" s="611">
        <v>1998</v>
      </c>
      <c r="E34" s="612"/>
      <c r="F34" s="85">
        <v>392</v>
      </c>
      <c r="G34" s="85">
        <v>1722</v>
      </c>
      <c r="H34" s="85">
        <v>439.28571428571433</v>
      </c>
      <c r="I34" s="85">
        <v>22500</v>
      </c>
      <c r="J34" s="85">
        <v>109400</v>
      </c>
      <c r="K34" s="85">
        <v>486</v>
      </c>
      <c r="M34" s="436"/>
    </row>
    <row r="35" spans="2:13">
      <c r="B35" s="378"/>
      <c r="C35" s="380">
        <v>11</v>
      </c>
      <c r="D35" s="611">
        <v>1999</v>
      </c>
      <c r="E35" s="612"/>
      <c r="F35" s="85">
        <v>387</v>
      </c>
      <c r="G35" s="85">
        <v>1753</v>
      </c>
      <c r="H35" s="85">
        <v>452.97157622739019</v>
      </c>
      <c r="I35" s="85">
        <v>22200</v>
      </c>
      <c r="J35" s="85">
        <v>109400</v>
      </c>
      <c r="K35" s="85">
        <v>493</v>
      </c>
      <c r="M35" s="436"/>
    </row>
    <row r="36" spans="2:13">
      <c r="B36" s="378"/>
      <c r="C36" s="380">
        <v>12</v>
      </c>
      <c r="D36" s="611">
        <v>2000</v>
      </c>
      <c r="E36" s="612"/>
      <c r="F36" s="85">
        <v>357</v>
      </c>
      <c r="G36" s="85">
        <v>1777</v>
      </c>
      <c r="H36" s="85">
        <v>497.75910364145659</v>
      </c>
      <c r="I36" s="85">
        <v>22100</v>
      </c>
      <c r="J36" s="85">
        <v>113800</v>
      </c>
      <c r="K36" s="85">
        <v>515</v>
      </c>
      <c r="M36" s="436"/>
    </row>
    <row r="37" spans="2:13">
      <c r="B37" s="378"/>
      <c r="C37" s="380">
        <v>13</v>
      </c>
      <c r="D37" s="611">
        <v>2001</v>
      </c>
      <c r="E37" s="612"/>
      <c r="F37" s="85">
        <v>341</v>
      </c>
      <c r="G37" s="85">
        <v>1651</v>
      </c>
      <c r="H37" s="85">
        <v>484.16422287390031</v>
      </c>
      <c r="I37" s="85">
        <v>20900</v>
      </c>
      <c r="J37" s="85">
        <v>108100</v>
      </c>
      <c r="K37" s="85">
        <v>517</v>
      </c>
      <c r="M37" s="436"/>
    </row>
    <row r="38" spans="2:13">
      <c r="B38" s="378"/>
      <c r="C38" s="380">
        <v>14</v>
      </c>
      <c r="D38" s="611">
        <v>2002</v>
      </c>
      <c r="E38" s="612"/>
      <c r="F38" s="85">
        <v>357</v>
      </c>
      <c r="G38" s="85">
        <v>1787</v>
      </c>
      <c r="H38" s="85">
        <v>500.56022408963588</v>
      </c>
      <c r="I38" s="85">
        <v>20500</v>
      </c>
      <c r="J38" s="85">
        <v>105400</v>
      </c>
      <c r="K38" s="85">
        <v>514</v>
      </c>
      <c r="M38" s="436"/>
    </row>
    <row r="39" spans="2:13">
      <c r="B39" s="378"/>
      <c r="C39" s="380">
        <v>15</v>
      </c>
      <c r="D39" s="611">
        <v>2003</v>
      </c>
      <c r="E39" s="612"/>
      <c r="F39" s="85">
        <v>348</v>
      </c>
      <c r="G39" s="85">
        <v>1455</v>
      </c>
      <c r="H39" s="85">
        <v>418.10344827586209</v>
      </c>
      <c r="I39" s="85">
        <v>20300</v>
      </c>
      <c r="J39" s="85">
        <v>92200</v>
      </c>
      <c r="K39" s="85">
        <v>454</v>
      </c>
      <c r="M39" s="436"/>
    </row>
    <row r="40" spans="2:13">
      <c r="B40" s="378"/>
      <c r="C40" s="380">
        <v>16</v>
      </c>
      <c r="D40" s="611">
        <v>2004</v>
      </c>
      <c r="E40" s="612"/>
      <c r="F40" s="85">
        <v>337</v>
      </c>
      <c r="G40" s="85">
        <v>1610</v>
      </c>
      <c r="H40" s="85">
        <v>476</v>
      </c>
      <c r="I40" s="85">
        <v>20800</v>
      </c>
      <c r="J40" s="85">
        <v>102300</v>
      </c>
      <c r="K40" s="85">
        <v>492</v>
      </c>
    </row>
    <row r="41" spans="2:13">
      <c r="B41" s="378"/>
      <c r="C41" s="380">
        <v>17</v>
      </c>
      <c r="D41" s="611">
        <v>2005</v>
      </c>
      <c r="E41" s="612"/>
      <c r="F41" s="85">
        <v>333</v>
      </c>
      <c r="G41" s="85">
        <v>1620</v>
      </c>
      <c r="H41" s="85">
        <v>486</v>
      </c>
      <c r="I41" s="85">
        <v>20600</v>
      </c>
      <c r="J41" s="85">
        <v>106300</v>
      </c>
      <c r="K41" s="85">
        <v>516</v>
      </c>
    </row>
    <row r="42" spans="2:13">
      <c r="B42" s="378"/>
      <c r="C42" s="380">
        <v>18</v>
      </c>
      <c r="D42" s="611">
        <v>2006</v>
      </c>
      <c r="E42" s="612"/>
      <c r="F42" s="85">
        <v>321</v>
      </c>
      <c r="G42" s="85">
        <v>1470</v>
      </c>
      <c r="H42" s="85">
        <v>457</v>
      </c>
      <c r="I42" s="85">
        <v>20200</v>
      </c>
      <c r="J42" s="85">
        <v>98600</v>
      </c>
      <c r="K42" s="85">
        <v>488</v>
      </c>
    </row>
    <row r="43" spans="2:13">
      <c r="B43" s="378"/>
      <c r="C43" s="380">
        <v>19</v>
      </c>
      <c r="D43" s="611">
        <v>2007</v>
      </c>
      <c r="E43" s="612"/>
      <c r="F43" s="85">
        <v>311</v>
      </c>
      <c r="G43" s="85">
        <v>1440</v>
      </c>
      <c r="H43" s="85">
        <v>464</v>
      </c>
      <c r="I43" s="85">
        <v>19900</v>
      </c>
      <c r="J43" s="85">
        <v>96300</v>
      </c>
      <c r="K43" s="85">
        <v>484</v>
      </c>
    </row>
    <row r="44" spans="2:13">
      <c r="B44" s="378"/>
      <c r="C44" s="380">
        <v>20</v>
      </c>
      <c r="D44" s="611">
        <v>2008</v>
      </c>
      <c r="E44" s="612"/>
      <c r="F44" s="85">
        <v>307</v>
      </c>
      <c r="G44" s="85">
        <v>1500</v>
      </c>
      <c r="H44" s="85">
        <v>488</v>
      </c>
      <c r="I44" s="85">
        <v>19400</v>
      </c>
      <c r="J44" s="85">
        <v>99100</v>
      </c>
      <c r="K44" s="85">
        <v>511</v>
      </c>
    </row>
    <row r="45" spans="2:13">
      <c r="B45" s="378"/>
      <c r="C45" s="380">
        <v>21</v>
      </c>
      <c r="D45" s="611">
        <v>2009</v>
      </c>
      <c r="E45" s="612"/>
      <c r="F45" s="85">
        <v>300</v>
      </c>
      <c r="G45" s="85">
        <v>1400</v>
      </c>
      <c r="H45" s="85">
        <v>465</v>
      </c>
      <c r="I45" s="85">
        <v>19300</v>
      </c>
      <c r="J45" s="85">
        <v>94600</v>
      </c>
      <c r="K45" s="85">
        <v>490</v>
      </c>
    </row>
    <row r="46" spans="2:13">
      <c r="B46" s="378"/>
      <c r="C46" s="380">
        <v>22</v>
      </c>
      <c r="D46" s="611">
        <v>2010</v>
      </c>
      <c r="E46" s="612"/>
      <c r="F46" s="85">
        <v>305</v>
      </c>
      <c r="G46" s="85">
        <v>1400</v>
      </c>
      <c r="H46" s="85">
        <v>458</v>
      </c>
      <c r="I46" s="85">
        <v>19400</v>
      </c>
      <c r="J46" s="85">
        <v>93500</v>
      </c>
      <c r="K46" s="85">
        <v>482</v>
      </c>
    </row>
    <row r="47" spans="2:13">
      <c r="B47" s="378"/>
      <c r="C47" s="380">
        <v>23</v>
      </c>
      <c r="D47" s="611">
        <v>2011</v>
      </c>
      <c r="E47" s="612"/>
      <c r="F47" s="85">
        <v>300</v>
      </c>
      <c r="G47" s="85">
        <v>1490</v>
      </c>
      <c r="H47" s="85">
        <v>495</v>
      </c>
      <c r="I47" s="85">
        <v>19000</v>
      </c>
      <c r="J47" s="85">
        <v>97700</v>
      </c>
      <c r="K47" s="85">
        <v>514</v>
      </c>
    </row>
    <row r="48" spans="2:13">
      <c r="B48" s="378"/>
      <c r="C48" s="380">
        <v>24</v>
      </c>
      <c r="D48" s="611">
        <v>2012</v>
      </c>
      <c r="E48" s="612"/>
      <c r="F48" s="85">
        <v>302</v>
      </c>
      <c r="G48" s="85">
        <v>1490</v>
      </c>
      <c r="H48" s="85">
        <v>492</v>
      </c>
      <c r="I48" s="85">
        <v>19100</v>
      </c>
      <c r="J48" s="85">
        <v>99100</v>
      </c>
      <c r="K48" s="85">
        <v>519</v>
      </c>
    </row>
    <row r="49" spans="1:11">
      <c r="B49" s="378"/>
      <c r="C49" s="380">
        <v>25</v>
      </c>
      <c r="D49" s="611">
        <v>2013</v>
      </c>
      <c r="E49" s="612"/>
      <c r="F49" s="85">
        <v>300</v>
      </c>
      <c r="G49" s="85">
        <v>1430</v>
      </c>
      <c r="H49" s="85">
        <v>478</v>
      </c>
      <c r="I49" s="85">
        <v>19100</v>
      </c>
      <c r="J49" s="85">
        <v>98200</v>
      </c>
      <c r="K49" s="85">
        <v>514</v>
      </c>
    </row>
    <row r="50" spans="1:11">
      <c r="B50" s="378"/>
      <c r="C50" s="380">
        <v>26</v>
      </c>
      <c r="D50" s="611">
        <v>2014</v>
      </c>
      <c r="E50" s="612"/>
      <c r="F50" s="85">
        <v>267</v>
      </c>
      <c r="G50" s="85">
        <v>1250</v>
      </c>
      <c r="H50" s="85">
        <v>469</v>
      </c>
      <c r="I50" s="85">
        <v>18600</v>
      </c>
      <c r="J50" s="85">
        <v>93600</v>
      </c>
      <c r="K50" s="85">
        <v>503</v>
      </c>
    </row>
    <row r="51" spans="1:11">
      <c r="B51" s="378"/>
      <c r="C51" s="380">
        <v>27</v>
      </c>
      <c r="D51" s="611">
        <v>2015</v>
      </c>
      <c r="E51" s="612"/>
      <c r="F51" s="85">
        <v>263</v>
      </c>
      <c r="G51" s="85">
        <v>1250</v>
      </c>
      <c r="H51" s="85">
        <v>474</v>
      </c>
      <c r="I51" s="85">
        <v>17900</v>
      </c>
      <c r="J51" s="85">
        <v>90000</v>
      </c>
      <c r="K51" s="85">
        <v>503</v>
      </c>
    </row>
    <row r="52" spans="1:11">
      <c r="A52" s="226"/>
      <c r="B52" s="379"/>
      <c r="C52" s="380">
        <v>28</v>
      </c>
      <c r="D52" s="611">
        <v>2016</v>
      </c>
      <c r="E52" s="612"/>
      <c r="F52" s="85">
        <v>271</v>
      </c>
      <c r="G52" s="85">
        <v>1630</v>
      </c>
      <c r="H52" s="85">
        <v>502</v>
      </c>
      <c r="I52" s="85">
        <v>17700</v>
      </c>
      <c r="J52" s="85">
        <v>93500</v>
      </c>
      <c r="K52" s="85">
        <v>528</v>
      </c>
    </row>
    <row r="53" spans="1:11">
      <c r="A53" s="226"/>
      <c r="B53" s="379"/>
      <c r="C53" s="380">
        <v>29</v>
      </c>
      <c r="D53" s="611">
        <v>2017</v>
      </c>
      <c r="E53" s="612"/>
      <c r="F53" s="85">
        <v>263</v>
      </c>
      <c r="G53" s="85">
        <v>1290</v>
      </c>
      <c r="H53" s="85">
        <v>490</v>
      </c>
      <c r="I53" s="85">
        <v>17500</v>
      </c>
      <c r="J53" s="85">
        <v>90800</v>
      </c>
      <c r="K53" s="85">
        <v>519</v>
      </c>
    </row>
    <row r="54" spans="1:11">
      <c r="A54" s="226"/>
      <c r="B54" s="379"/>
      <c r="C54" s="380">
        <v>30</v>
      </c>
      <c r="D54" s="611">
        <v>2018</v>
      </c>
      <c r="E54" s="612"/>
      <c r="F54" s="85">
        <v>260</v>
      </c>
      <c r="G54" s="85">
        <v>1190</v>
      </c>
      <c r="H54" s="85">
        <v>457</v>
      </c>
      <c r="I54" s="85">
        <v>17500</v>
      </c>
      <c r="J54" s="85">
        <v>91700</v>
      </c>
      <c r="K54" s="85">
        <v>524</v>
      </c>
    </row>
    <row r="55" spans="1:11">
      <c r="A55" s="226"/>
      <c r="B55" s="378" t="s">
        <v>86</v>
      </c>
      <c r="C55" s="380">
        <v>1</v>
      </c>
      <c r="D55" s="611">
        <v>2019</v>
      </c>
      <c r="E55" s="612"/>
      <c r="F55" s="85">
        <v>256</v>
      </c>
      <c r="G55" s="85">
        <v>1200</v>
      </c>
      <c r="H55" s="85">
        <v>470</v>
      </c>
      <c r="I55" s="85">
        <v>17300</v>
      </c>
      <c r="J55" s="85">
        <v>87500</v>
      </c>
      <c r="K55" s="85">
        <v>506</v>
      </c>
    </row>
    <row r="56" spans="1:11">
      <c r="A56" s="226"/>
      <c r="B56" s="378"/>
      <c r="C56" s="380">
        <v>2</v>
      </c>
      <c r="D56" s="611">
        <v>2020</v>
      </c>
      <c r="E56" s="612"/>
      <c r="F56" s="85">
        <v>254</v>
      </c>
      <c r="G56" s="85">
        <v>1120</v>
      </c>
      <c r="H56" s="85">
        <v>441</v>
      </c>
      <c r="I56" s="85">
        <v>17100</v>
      </c>
      <c r="J56" s="85">
        <v>87400</v>
      </c>
      <c r="K56" s="85">
        <v>511</v>
      </c>
    </row>
    <row r="57" spans="1:11">
      <c r="B57" s="378"/>
      <c r="C57" s="380">
        <v>3</v>
      </c>
      <c r="D57" s="611">
        <v>2021</v>
      </c>
      <c r="E57" s="612"/>
      <c r="F57" s="85">
        <v>251</v>
      </c>
      <c r="G57" s="85">
        <v>1150</v>
      </c>
      <c r="H57" s="85">
        <v>456</v>
      </c>
      <c r="I57" s="85">
        <v>16800</v>
      </c>
      <c r="J57" s="85">
        <v>87500</v>
      </c>
      <c r="K57" s="85">
        <v>521</v>
      </c>
    </row>
    <row r="58" spans="1:11">
      <c r="B58" s="378"/>
      <c r="C58" s="380">
        <v>4</v>
      </c>
      <c r="D58" s="611">
        <v>2022</v>
      </c>
      <c r="E58" s="612"/>
      <c r="F58" s="85">
        <v>238</v>
      </c>
      <c r="G58" s="85">
        <v>1130</v>
      </c>
      <c r="H58" s="85">
        <v>473</v>
      </c>
      <c r="I58" s="85">
        <v>16400</v>
      </c>
      <c r="J58" s="85">
        <v>85100</v>
      </c>
      <c r="K58" s="85">
        <v>519</v>
      </c>
    </row>
    <row r="59" spans="1:11">
      <c r="B59" s="378"/>
      <c r="C59" s="380">
        <v>5</v>
      </c>
      <c r="D59" s="611">
        <v>2023</v>
      </c>
      <c r="E59" s="612"/>
      <c r="F59" s="85">
        <v>226</v>
      </c>
      <c r="G59" s="85">
        <v>1040</v>
      </c>
      <c r="H59" s="85">
        <v>460</v>
      </c>
      <c r="I59" s="85">
        <v>16100</v>
      </c>
      <c r="J59" s="85">
        <v>82900</v>
      </c>
      <c r="K59" s="85">
        <v>515</v>
      </c>
    </row>
    <row r="60" spans="1:11">
      <c r="B60" s="381"/>
      <c r="C60" s="383"/>
      <c r="D60" s="613"/>
      <c r="E60" s="614"/>
      <c r="F60" s="80"/>
      <c r="G60" s="80"/>
      <c r="H60" s="80"/>
      <c r="I60" s="80"/>
      <c r="J60" s="80"/>
      <c r="K60" s="80"/>
    </row>
    <row r="62" spans="1:11">
      <c r="B62" t="s">
        <v>1172</v>
      </c>
    </row>
  </sheetData>
  <mergeCells count="58">
    <mergeCell ref="D10:E10"/>
    <mergeCell ref="D11:E11"/>
    <mergeCell ref="D12:E12"/>
    <mergeCell ref="D13:E13"/>
    <mergeCell ref="D14:E14"/>
    <mergeCell ref="D58:E58"/>
    <mergeCell ref="D59:E59"/>
    <mergeCell ref="D60:E60"/>
    <mergeCell ref="I4:K4"/>
    <mergeCell ref="B4:E5"/>
    <mergeCell ref="F4:H4"/>
    <mergeCell ref="D6:E6"/>
    <mergeCell ref="D7:E7"/>
    <mergeCell ref="D8:E8"/>
    <mergeCell ref="D9:E9"/>
    <mergeCell ref="D15:E15"/>
    <mergeCell ref="D16:E16"/>
    <mergeCell ref="D17:E17"/>
    <mergeCell ref="D18:E18"/>
    <mergeCell ref="D19:E19"/>
    <mergeCell ref="D57:E57"/>
    <mergeCell ref="D25:E25"/>
    <mergeCell ref="D26:E26"/>
    <mergeCell ref="D27:E27"/>
    <mergeCell ref="D28:E28"/>
    <mergeCell ref="D29:E29"/>
    <mergeCell ref="D20:E20"/>
    <mergeCell ref="D21:E21"/>
    <mergeCell ref="D22:E22"/>
    <mergeCell ref="D23:E23"/>
    <mergeCell ref="D24:E24"/>
    <mergeCell ref="D35:E35"/>
    <mergeCell ref="D36:E36"/>
    <mergeCell ref="D37:E37"/>
    <mergeCell ref="D38:E38"/>
    <mergeCell ref="D39:E39"/>
    <mergeCell ref="D30:E30"/>
    <mergeCell ref="D31:E31"/>
    <mergeCell ref="D32:E32"/>
    <mergeCell ref="D33:E33"/>
    <mergeCell ref="D34:E34"/>
    <mergeCell ref="D45:E45"/>
    <mergeCell ref="D46:E46"/>
    <mergeCell ref="D47:E47"/>
    <mergeCell ref="D53:E53"/>
    <mergeCell ref="D54:E54"/>
    <mergeCell ref="D40:E40"/>
    <mergeCell ref="D41:E41"/>
    <mergeCell ref="D42:E42"/>
    <mergeCell ref="D43:E43"/>
    <mergeCell ref="D44:E44"/>
    <mergeCell ref="D55:E55"/>
    <mergeCell ref="D56:E56"/>
    <mergeCell ref="D48:E48"/>
    <mergeCell ref="D49:E49"/>
    <mergeCell ref="D50:E50"/>
    <mergeCell ref="D51:E51"/>
    <mergeCell ref="D52:E52"/>
  </mergeCells>
  <phoneticPr fontId="9"/>
  <pageMargins left="0.70866141732283472" right="0.70866141732283472" top="0.74803149606299213" bottom="0.74803149606299213" header="0.31496062992125984" footer="0.3149606299212598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85F32-5CF5-41A0-9F3A-BF7CCF88E3AA}">
  <sheetPr>
    <pageSetUpPr fitToPage="1"/>
  </sheetPr>
  <dimension ref="B1:L25"/>
  <sheetViews>
    <sheetView zoomScale="85" zoomScaleNormal="85" workbookViewId="0"/>
  </sheetViews>
  <sheetFormatPr defaultRowHeight="18.75"/>
  <cols>
    <col min="2" max="5" width="5.625" customWidth="1"/>
    <col min="6" max="12" width="10.625" customWidth="1"/>
  </cols>
  <sheetData>
    <row r="1" spans="2:12" ht="39.950000000000003" customHeight="1" thickBot="1">
      <c r="B1" s="153" t="s">
        <v>486</v>
      </c>
      <c r="C1" s="154"/>
      <c r="D1" s="154"/>
      <c r="E1" s="154"/>
      <c r="F1" s="154"/>
      <c r="G1" s="154"/>
      <c r="H1" s="154"/>
      <c r="I1" s="154"/>
      <c r="J1" s="154"/>
      <c r="K1" s="154"/>
      <c r="L1" s="155"/>
    </row>
    <row r="2" spans="2:12" ht="19.5" thickTop="1"/>
    <row r="3" spans="2:12">
      <c r="B3" t="s">
        <v>485</v>
      </c>
    </row>
    <row r="4" spans="2:12">
      <c r="B4" s="587" t="s">
        <v>106</v>
      </c>
      <c r="C4" s="587"/>
      <c r="D4" s="587"/>
      <c r="E4" s="587"/>
      <c r="F4" s="588" t="s">
        <v>484</v>
      </c>
      <c r="G4" s="588"/>
      <c r="H4" s="588"/>
      <c r="I4" s="588"/>
      <c r="J4" s="588"/>
      <c r="K4" s="588" t="s">
        <v>483</v>
      </c>
      <c r="L4" s="588"/>
    </row>
    <row r="5" spans="2:12">
      <c r="B5" s="587"/>
      <c r="C5" s="587"/>
      <c r="D5" s="587"/>
      <c r="E5" s="587"/>
      <c r="F5" s="588" t="s">
        <v>482</v>
      </c>
      <c r="G5" s="588" t="s">
        <v>481</v>
      </c>
      <c r="H5" s="588" t="s">
        <v>480</v>
      </c>
      <c r="I5" s="588"/>
      <c r="J5" s="588"/>
      <c r="K5" s="588" t="s">
        <v>479</v>
      </c>
      <c r="L5" s="588" t="s">
        <v>478</v>
      </c>
    </row>
    <row r="6" spans="2:12" ht="27" customHeight="1">
      <c r="B6" s="587"/>
      <c r="C6" s="587"/>
      <c r="D6" s="587"/>
      <c r="E6" s="587"/>
      <c r="F6" s="588"/>
      <c r="G6" s="588"/>
      <c r="H6" s="144" t="s">
        <v>477</v>
      </c>
      <c r="I6" s="144" t="s">
        <v>476</v>
      </c>
      <c r="J6" s="144" t="s">
        <v>475</v>
      </c>
      <c r="K6" s="588"/>
      <c r="L6" s="588"/>
    </row>
    <row r="7" spans="2:12">
      <c r="B7" s="589" t="s">
        <v>352</v>
      </c>
      <c r="C7" s="590"/>
      <c r="D7" s="142"/>
      <c r="E7" s="143"/>
      <c r="F7" s="141"/>
      <c r="G7" s="141"/>
      <c r="H7" s="141"/>
      <c r="I7" s="141"/>
      <c r="J7" s="141"/>
      <c r="K7" s="141"/>
      <c r="L7" s="141"/>
    </row>
    <row r="8" spans="2:12">
      <c r="B8" s="88" t="s">
        <v>411</v>
      </c>
      <c r="C8" s="53">
        <v>60</v>
      </c>
      <c r="D8" s="105" t="s">
        <v>474</v>
      </c>
      <c r="E8" s="86">
        <v>1985</v>
      </c>
      <c r="F8" s="104">
        <v>20989</v>
      </c>
      <c r="G8" s="104">
        <v>1012</v>
      </c>
      <c r="H8" s="104">
        <v>432</v>
      </c>
      <c r="I8" s="104">
        <v>2433</v>
      </c>
      <c r="J8" s="104">
        <v>17112</v>
      </c>
      <c r="K8" s="104">
        <v>20914</v>
      </c>
      <c r="L8" s="104">
        <v>75</v>
      </c>
    </row>
    <row r="9" spans="2:12">
      <c r="B9" s="88" t="s">
        <v>407</v>
      </c>
      <c r="C9" s="53">
        <v>2</v>
      </c>
      <c r="D9" s="105" t="s">
        <v>473</v>
      </c>
      <c r="E9" s="86">
        <v>1990</v>
      </c>
      <c r="F9" s="104">
        <v>20751</v>
      </c>
      <c r="G9" s="104">
        <v>1014</v>
      </c>
      <c r="H9" s="104">
        <v>507</v>
      </c>
      <c r="I9" s="104">
        <v>2672</v>
      </c>
      <c r="J9" s="104">
        <v>16558</v>
      </c>
      <c r="K9" s="104">
        <v>20741</v>
      </c>
      <c r="L9" s="104">
        <v>10</v>
      </c>
    </row>
    <row r="10" spans="2:12">
      <c r="B10" s="88"/>
      <c r="C10" s="53">
        <v>12</v>
      </c>
      <c r="D10" s="105" t="s">
        <v>473</v>
      </c>
      <c r="E10" s="86">
        <v>2000</v>
      </c>
      <c r="F10" s="104">
        <v>21254</v>
      </c>
      <c r="G10" s="104">
        <v>887</v>
      </c>
      <c r="H10" s="104">
        <v>903</v>
      </c>
      <c r="I10" s="104">
        <v>2793</v>
      </c>
      <c r="J10" s="104">
        <v>16671</v>
      </c>
      <c r="K10" s="104">
        <v>21249</v>
      </c>
      <c r="L10" s="104">
        <v>5</v>
      </c>
    </row>
    <row r="11" spans="2:12">
      <c r="B11" s="88"/>
      <c r="C11" s="53">
        <v>17</v>
      </c>
      <c r="D11" s="105" t="s">
        <v>440</v>
      </c>
      <c r="E11" s="86">
        <v>2005</v>
      </c>
      <c r="F11" s="104">
        <v>21224</v>
      </c>
      <c r="G11" s="104">
        <v>817</v>
      </c>
      <c r="H11" s="104">
        <v>965</v>
      </c>
      <c r="I11" s="104">
        <v>2618</v>
      </c>
      <c r="J11" s="104">
        <v>16824</v>
      </c>
      <c r="K11" s="104">
        <v>21219</v>
      </c>
      <c r="L11" s="104">
        <v>5</v>
      </c>
    </row>
    <row r="12" spans="2:12">
      <c r="B12" s="88"/>
      <c r="C12" s="53">
        <v>22</v>
      </c>
      <c r="D12" s="105" t="s">
        <v>402</v>
      </c>
      <c r="E12" s="86">
        <v>2010</v>
      </c>
      <c r="F12" s="104">
        <v>21216</v>
      </c>
      <c r="G12" s="104">
        <v>830</v>
      </c>
      <c r="H12" s="104">
        <v>954</v>
      </c>
      <c r="I12" s="104">
        <v>2632</v>
      </c>
      <c r="J12" s="104">
        <v>16800</v>
      </c>
      <c r="K12" s="104">
        <v>20831</v>
      </c>
      <c r="L12" s="104">
        <v>385</v>
      </c>
    </row>
    <row r="13" spans="2:12">
      <c r="B13" s="88"/>
      <c r="C13" s="53">
        <v>27</v>
      </c>
      <c r="D13" s="105" t="s">
        <v>440</v>
      </c>
      <c r="E13" s="86">
        <v>2015</v>
      </c>
      <c r="F13" s="104">
        <v>21120</v>
      </c>
      <c r="G13" s="104">
        <v>817</v>
      </c>
      <c r="H13" s="104">
        <v>816</v>
      </c>
      <c r="I13" s="104">
        <v>2519</v>
      </c>
      <c r="J13" s="104">
        <v>16968</v>
      </c>
      <c r="K13" s="104">
        <v>20791</v>
      </c>
      <c r="L13" s="104">
        <v>329</v>
      </c>
    </row>
    <row r="14" spans="2:12">
      <c r="B14" s="88" t="s">
        <v>86</v>
      </c>
      <c r="C14" s="53">
        <v>2</v>
      </c>
      <c r="D14" s="105" t="s">
        <v>440</v>
      </c>
      <c r="E14" s="86">
        <v>2020</v>
      </c>
      <c r="F14" s="104">
        <v>21187</v>
      </c>
      <c r="G14" s="104">
        <v>817</v>
      </c>
      <c r="H14" s="104">
        <v>951</v>
      </c>
      <c r="I14" s="104">
        <v>2509</v>
      </c>
      <c r="J14" s="104">
        <v>16910</v>
      </c>
      <c r="K14" s="104">
        <v>21187</v>
      </c>
      <c r="L14" s="85" t="s">
        <v>412</v>
      </c>
    </row>
    <row r="15" spans="2:12">
      <c r="B15" s="589" t="s">
        <v>351</v>
      </c>
      <c r="C15" s="590"/>
      <c r="D15" s="142"/>
      <c r="E15" s="91"/>
      <c r="F15" s="141"/>
      <c r="G15" s="141"/>
      <c r="H15" s="141"/>
      <c r="I15" s="141"/>
      <c r="J15" s="141"/>
      <c r="K15" s="141"/>
      <c r="L15" s="141"/>
    </row>
    <row r="16" spans="2:12">
      <c r="B16" s="88" t="s">
        <v>411</v>
      </c>
      <c r="C16" s="53">
        <v>60</v>
      </c>
      <c r="D16" s="105" t="s">
        <v>474</v>
      </c>
      <c r="E16" s="86">
        <v>1985</v>
      </c>
      <c r="F16" s="104">
        <v>530165</v>
      </c>
      <c r="G16" s="104">
        <v>34708</v>
      </c>
      <c r="H16" s="104">
        <v>23777</v>
      </c>
      <c r="I16" s="104">
        <v>46776</v>
      </c>
      <c r="J16" s="104">
        <v>424904</v>
      </c>
      <c r="K16" s="104">
        <v>528751</v>
      </c>
      <c r="L16" s="104">
        <v>1414</v>
      </c>
    </row>
    <row r="17" spans="2:12">
      <c r="B17" s="88" t="s">
        <v>407</v>
      </c>
      <c r="C17" s="53">
        <v>2</v>
      </c>
      <c r="D17" s="105" t="s">
        <v>473</v>
      </c>
      <c r="E17" s="86">
        <v>1990</v>
      </c>
      <c r="F17" s="104">
        <v>525277</v>
      </c>
      <c r="G17" s="104">
        <v>34647</v>
      </c>
      <c r="H17" s="104">
        <v>26352</v>
      </c>
      <c r="I17" s="104">
        <v>52991</v>
      </c>
      <c r="J17" s="104">
        <v>411287</v>
      </c>
      <c r="K17" s="104">
        <v>522808</v>
      </c>
      <c r="L17" s="104">
        <v>2469</v>
      </c>
    </row>
    <row r="18" spans="2:12">
      <c r="B18" s="88"/>
      <c r="C18" s="53">
        <v>12</v>
      </c>
      <c r="D18" s="105" t="s">
        <v>473</v>
      </c>
      <c r="E18" s="86">
        <v>2000</v>
      </c>
      <c r="F18" s="104">
        <v>529211</v>
      </c>
      <c r="G18" s="104">
        <v>33152</v>
      </c>
      <c r="H18" s="104">
        <v>32469</v>
      </c>
      <c r="I18" s="104">
        <v>56333</v>
      </c>
      <c r="J18" s="104">
        <v>407257</v>
      </c>
      <c r="K18" s="104">
        <v>526770</v>
      </c>
      <c r="L18" s="104">
        <v>2441</v>
      </c>
    </row>
    <row r="19" spans="2:12">
      <c r="B19" s="88"/>
      <c r="C19" s="53">
        <v>17</v>
      </c>
      <c r="D19" s="105" t="s">
        <v>440</v>
      </c>
      <c r="E19" s="86">
        <v>2005</v>
      </c>
      <c r="F19" s="104">
        <v>528382</v>
      </c>
      <c r="G19" s="104">
        <v>32528</v>
      </c>
      <c r="H19" s="104">
        <v>33670</v>
      </c>
      <c r="I19" s="104">
        <v>53991</v>
      </c>
      <c r="J19" s="104">
        <v>408193</v>
      </c>
      <c r="K19" s="104">
        <v>525933</v>
      </c>
      <c r="L19" s="104">
        <v>2449</v>
      </c>
    </row>
    <row r="20" spans="2:12">
      <c r="B20" s="88"/>
      <c r="C20" s="53">
        <v>22</v>
      </c>
      <c r="D20" s="105" t="s">
        <v>402</v>
      </c>
      <c r="E20" s="86">
        <v>2010</v>
      </c>
      <c r="F20" s="104">
        <v>526064</v>
      </c>
      <c r="G20" s="104">
        <v>31818</v>
      </c>
      <c r="H20" s="104">
        <v>33873</v>
      </c>
      <c r="I20" s="104">
        <v>55266</v>
      </c>
      <c r="J20" s="104">
        <v>405107</v>
      </c>
      <c r="K20" s="104">
        <v>519717</v>
      </c>
      <c r="L20" s="104">
        <v>6347</v>
      </c>
    </row>
    <row r="21" spans="2:12">
      <c r="B21" s="88"/>
      <c r="C21" s="53">
        <v>27</v>
      </c>
      <c r="D21" s="105" t="s">
        <v>440</v>
      </c>
      <c r="E21" s="86">
        <v>2015</v>
      </c>
      <c r="F21" s="104">
        <v>525049</v>
      </c>
      <c r="G21" s="104">
        <v>31514</v>
      </c>
      <c r="H21" s="104">
        <v>31368</v>
      </c>
      <c r="I21" s="104">
        <v>52767</v>
      </c>
      <c r="J21" s="104">
        <v>409400</v>
      </c>
      <c r="K21" s="104">
        <v>519874</v>
      </c>
      <c r="L21" s="104">
        <v>5175</v>
      </c>
    </row>
    <row r="22" spans="2:12">
      <c r="B22" s="84" t="s">
        <v>86</v>
      </c>
      <c r="C22" s="83">
        <v>2</v>
      </c>
      <c r="D22" s="103" t="s">
        <v>440</v>
      </c>
      <c r="E22" s="81">
        <v>2020</v>
      </c>
      <c r="F22" s="102">
        <v>527839</v>
      </c>
      <c r="G22" s="102">
        <v>31769</v>
      </c>
      <c r="H22" s="102">
        <v>33137</v>
      </c>
      <c r="I22" s="102">
        <v>53043</v>
      </c>
      <c r="J22" s="102">
        <v>409890</v>
      </c>
      <c r="K22" s="102">
        <v>523525</v>
      </c>
      <c r="L22" s="102">
        <v>4314</v>
      </c>
    </row>
    <row r="24" spans="2:12">
      <c r="B24" t="s">
        <v>472</v>
      </c>
    </row>
    <row r="25" spans="2:12">
      <c r="B25" t="s">
        <v>471</v>
      </c>
    </row>
  </sheetData>
  <mergeCells count="10">
    <mergeCell ref="B15:C15"/>
    <mergeCell ref="F4:J4"/>
    <mergeCell ref="F5:F6"/>
    <mergeCell ref="G5:G6"/>
    <mergeCell ref="H5:J5"/>
    <mergeCell ref="K5:K6"/>
    <mergeCell ref="K4:L4"/>
    <mergeCell ref="L5:L6"/>
    <mergeCell ref="B4:E6"/>
    <mergeCell ref="B7:C7"/>
  </mergeCells>
  <phoneticPr fontId="9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FF735-E3FA-43DD-BF0A-0EAAA587A97B}">
  <sheetPr>
    <pageSetUpPr fitToPage="1"/>
  </sheetPr>
  <dimension ref="B1:V88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8.75"/>
  <cols>
    <col min="2" max="4" width="5.625" customWidth="1"/>
  </cols>
  <sheetData>
    <row r="1" spans="2:22" ht="39.950000000000003" customHeight="1" thickBot="1">
      <c r="B1" s="110" t="s">
        <v>511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30"/>
    </row>
    <row r="2" spans="2:22" ht="19.5" thickTop="1"/>
    <row r="4" spans="2:22">
      <c r="B4" t="s">
        <v>510</v>
      </c>
    </row>
    <row r="5" spans="2:22" ht="13.5" customHeight="1">
      <c r="B5" s="604" t="s">
        <v>106</v>
      </c>
      <c r="C5" s="604"/>
      <c r="D5" s="604"/>
      <c r="E5" s="604" t="s">
        <v>509</v>
      </c>
      <c r="F5" s="604"/>
      <c r="G5" s="622" t="s">
        <v>508</v>
      </c>
      <c r="H5" s="623"/>
      <c r="I5" s="620" t="s">
        <v>507</v>
      </c>
      <c r="J5" s="627" t="s">
        <v>506</v>
      </c>
      <c r="K5" s="604" t="s">
        <v>505</v>
      </c>
      <c r="L5" s="627" t="s">
        <v>504</v>
      </c>
      <c r="M5" s="625" t="s">
        <v>503</v>
      </c>
      <c r="N5" s="626"/>
      <c r="O5" s="604" t="s">
        <v>502</v>
      </c>
      <c r="P5" s="621" t="s">
        <v>501</v>
      </c>
      <c r="Q5" s="621"/>
      <c r="R5" s="621" t="s">
        <v>500</v>
      </c>
      <c r="S5" s="621"/>
      <c r="T5" s="604" t="s">
        <v>499</v>
      </c>
      <c r="U5" s="628" t="s">
        <v>498</v>
      </c>
      <c r="V5" s="603" t="s">
        <v>497</v>
      </c>
    </row>
    <row r="6" spans="2:22">
      <c r="B6" s="620"/>
      <c r="C6" s="620"/>
      <c r="D6" s="604"/>
      <c r="E6" s="358" t="s">
        <v>496</v>
      </c>
      <c r="F6" s="358" t="s">
        <v>495</v>
      </c>
      <c r="G6" s="358" t="s">
        <v>494</v>
      </c>
      <c r="H6" s="359" t="s">
        <v>493</v>
      </c>
      <c r="I6" s="624"/>
      <c r="J6" s="621"/>
      <c r="K6" s="604"/>
      <c r="L6" s="621"/>
      <c r="M6" s="358" t="s">
        <v>492</v>
      </c>
      <c r="N6" s="358" t="s">
        <v>491</v>
      </c>
      <c r="O6" s="604"/>
      <c r="P6" s="358" t="s">
        <v>490</v>
      </c>
      <c r="Q6" s="358" t="s">
        <v>489</v>
      </c>
      <c r="R6" s="358" t="s">
        <v>490</v>
      </c>
      <c r="S6" s="358" t="s">
        <v>489</v>
      </c>
      <c r="T6" s="604"/>
      <c r="U6" s="629"/>
      <c r="V6" s="604"/>
    </row>
    <row r="7" spans="2:22">
      <c r="B7" s="152" t="s">
        <v>352</v>
      </c>
      <c r="C7" s="347"/>
      <c r="D7" s="143"/>
      <c r="E7" s="150"/>
      <c r="F7" s="150"/>
      <c r="G7" s="151"/>
      <c r="H7" s="151"/>
      <c r="I7" s="151"/>
      <c r="J7" s="151"/>
      <c r="K7" s="150"/>
      <c r="L7" s="150"/>
      <c r="M7" s="147"/>
      <c r="N7" s="147"/>
      <c r="O7" s="150"/>
      <c r="P7" s="150"/>
      <c r="Q7" s="150"/>
      <c r="R7" s="150"/>
      <c r="S7" s="150"/>
      <c r="T7" s="150"/>
      <c r="U7" s="150"/>
      <c r="V7" s="150"/>
    </row>
    <row r="8" spans="2:22">
      <c r="B8" s="148" t="s">
        <v>411</v>
      </c>
      <c r="C8" s="380">
        <v>61</v>
      </c>
      <c r="D8" s="86">
        <v>1986</v>
      </c>
      <c r="E8" s="147">
        <v>16.5</v>
      </c>
      <c r="F8" s="147">
        <v>13.600000000000001</v>
      </c>
      <c r="G8" s="147" t="s">
        <v>188</v>
      </c>
      <c r="H8" s="147">
        <v>11</v>
      </c>
      <c r="I8" s="147" t="s">
        <v>441</v>
      </c>
      <c r="J8" s="147">
        <v>31</v>
      </c>
      <c r="K8" s="147">
        <v>0.3</v>
      </c>
      <c r="L8" s="147" t="s">
        <v>188</v>
      </c>
      <c r="M8" s="147" t="s">
        <v>364</v>
      </c>
      <c r="N8" s="147" t="s">
        <v>364</v>
      </c>
      <c r="O8" s="147" t="s">
        <v>188</v>
      </c>
      <c r="P8" s="147">
        <v>0.1</v>
      </c>
      <c r="Q8" s="147" t="s">
        <v>188</v>
      </c>
      <c r="R8" s="147" t="s">
        <v>188</v>
      </c>
      <c r="S8" s="147" t="s">
        <v>188</v>
      </c>
      <c r="T8" s="147" t="s">
        <v>188</v>
      </c>
      <c r="U8" s="147" t="s">
        <v>188</v>
      </c>
      <c r="V8" s="147" t="s">
        <v>364</v>
      </c>
    </row>
    <row r="9" spans="2:22">
      <c r="B9" s="148"/>
      <c r="C9" s="380">
        <v>62</v>
      </c>
      <c r="D9" s="86">
        <v>1987</v>
      </c>
      <c r="E9" s="147">
        <v>16.600000000000001</v>
      </c>
      <c r="F9" s="147">
        <v>10.9</v>
      </c>
      <c r="G9" s="147" t="s">
        <v>188</v>
      </c>
      <c r="H9" s="147">
        <v>8</v>
      </c>
      <c r="I9" s="147" t="s">
        <v>441</v>
      </c>
      <c r="J9" s="147">
        <v>26</v>
      </c>
      <c r="K9" s="147">
        <v>0.3</v>
      </c>
      <c r="L9" s="147" t="s">
        <v>188</v>
      </c>
      <c r="M9" s="147" t="s">
        <v>364</v>
      </c>
      <c r="N9" s="147" t="s">
        <v>364</v>
      </c>
      <c r="O9" s="147" t="s">
        <v>188</v>
      </c>
      <c r="P9" s="147">
        <v>0.1</v>
      </c>
      <c r="Q9" s="147" t="s">
        <v>188</v>
      </c>
      <c r="R9" s="147" t="s">
        <v>188</v>
      </c>
      <c r="S9" s="147" t="s">
        <v>188</v>
      </c>
      <c r="T9" s="147" t="s">
        <v>188</v>
      </c>
      <c r="U9" s="147" t="s">
        <v>188</v>
      </c>
      <c r="V9" s="147" t="s">
        <v>364</v>
      </c>
    </row>
    <row r="10" spans="2:22">
      <c r="B10" s="148"/>
      <c r="C10" s="380">
        <v>63</v>
      </c>
      <c r="D10" s="86">
        <v>1988</v>
      </c>
      <c r="E10" s="147">
        <v>12.9</v>
      </c>
      <c r="F10" s="147">
        <v>4.5</v>
      </c>
      <c r="G10" s="147" t="s">
        <v>188</v>
      </c>
      <c r="H10" s="147">
        <v>24</v>
      </c>
      <c r="I10" s="147" t="s">
        <v>441</v>
      </c>
      <c r="J10" s="147">
        <v>25</v>
      </c>
      <c r="K10" s="147">
        <v>0.3</v>
      </c>
      <c r="L10" s="147" t="s">
        <v>188</v>
      </c>
      <c r="M10" s="147" t="s">
        <v>364</v>
      </c>
      <c r="N10" s="147" t="s">
        <v>364</v>
      </c>
      <c r="O10" s="147" t="s">
        <v>188</v>
      </c>
      <c r="P10" s="147" t="s">
        <v>188</v>
      </c>
      <c r="Q10" s="147" t="s">
        <v>188</v>
      </c>
      <c r="R10" s="147" t="s">
        <v>188</v>
      </c>
      <c r="S10" s="147" t="s">
        <v>188</v>
      </c>
      <c r="T10" s="147" t="s">
        <v>188</v>
      </c>
      <c r="U10" s="147" t="s">
        <v>188</v>
      </c>
      <c r="V10" s="147" t="s">
        <v>364</v>
      </c>
    </row>
    <row r="11" spans="2:22">
      <c r="B11" s="148" t="s">
        <v>87</v>
      </c>
      <c r="C11" s="380">
        <v>1</v>
      </c>
      <c r="D11" s="86">
        <v>1989</v>
      </c>
      <c r="E11" s="147">
        <v>11.2</v>
      </c>
      <c r="F11" s="147">
        <v>3.5</v>
      </c>
      <c r="G11" s="147" t="s">
        <v>188</v>
      </c>
      <c r="H11" s="147">
        <v>28</v>
      </c>
      <c r="I11" s="147" t="s">
        <v>441</v>
      </c>
      <c r="J11" s="147">
        <v>25</v>
      </c>
      <c r="K11" s="147">
        <v>0.3</v>
      </c>
      <c r="L11" s="147" t="s">
        <v>188</v>
      </c>
      <c r="M11" s="147" t="s">
        <v>364</v>
      </c>
      <c r="N11" s="147" t="s">
        <v>364</v>
      </c>
      <c r="O11" s="147">
        <v>13</v>
      </c>
      <c r="P11" s="147" t="s">
        <v>188</v>
      </c>
      <c r="Q11" s="147" t="s">
        <v>188</v>
      </c>
      <c r="R11" s="147">
        <v>0.1</v>
      </c>
      <c r="S11" s="147">
        <v>0.1</v>
      </c>
      <c r="T11" s="147" t="s">
        <v>188</v>
      </c>
      <c r="U11" s="147" t="s">
        <v>188</v>
      </c>
      <c r="V11" s="147" t="s">
        <v>364</v>
      </c>
    </row>
    <row r="12" spans="2:22">
      <c r="B12" s="148"/>
      <c r="C12" s="380">
        <v>2</v>
      </c>
      <c r="D12" s="86">
        <v>1990</v>
      </c>
      <c r="E12" s="147">
        <v>12.5</v>
      </c>
      <c r="F12" s="147">
        <v>1.4</v>
      </c>
      <c r="G12" s="147" t="s">
        <v>188</v>
      </c>
      <c r="H12" s="147">
        <v>10</v>
      </c>
      <c r="I12" s="147" t="s">
        <v>441</v>
      </c>
      <c r="J12" s="147">
        <v>258</v>
      </c>
      <c r="K12" s="147">
        <v>0.3</v>
      </c>
      <c r="L12" s="147" t="s">
        <v>188</v>
      </c>
      <c r="M12" s="147" t="s">
        <v>364</v>
      </c>
      <c r="N12" s="147" t="s">
        <v>364</v>
      </c>
      <c r="O12" s="147">
        <v>1.3</v>
      </c>
      <c r="P12" s="147" t="s">
        <v>188</v>
      </c>
      <c r="Q12" s="147" t="s">
        <v>188</v>
      </c>
      <c r="R12" s="147" t="s">
        <v>188</v>
      </c>
      <c r="S12" s="147" t="s">
        <v>188</v>
      </c>
      <c r="T12" s="147" t="s">
        <v>188</v>
      </c>
      <c r="U12" s="147" t="s">
        <v>188</v>
      </c>
      <c r="V12" s="147" t="s">
        <v>364</v>
      </c>
    </row>
    <row r="13" spans="2:22">
      <c r="B13" s="148"/>
      <c r="C13" s="380">
        <v>3</v>
      </c>
      <c r="D13" s="86">
        <v>1991</v>
      </c>
      <c r="E13" s="147">
        <v>10.8</v>
      </c>
      <c r="F13" s="147">
        <v>0.8</v>
      </c>
      <c r="G13" s="147" t="s">
        <v>188</v>
      </c>
      <c r="H13" s="147">
        <v>7</v>
      </c>
      <c r="I13" s="147" t="s">
        <v>441</v>
      </c>
      <c r="J13" s="147">
        <v>255</v>
      </c>
      <c r="K13" s="147">
        <v>0.3</v>
      </c>
      <c r="L13" s="147" t="s">
        <v>188</v>
      </c>
      <c r="M13" s="147" t="s">
        <v>364</v>
      </c>
      <c r="N13" s="147" t="s">
        <v>364</v>
      </c>
      <c r="O13" s="147">
        <v>4</v>
      </c>
      <c r="P13" s="147" t="s">
        <v>188</v>
      </c>
      <c r="Q13" s="147" t="s">
        <v>188</v>
      </c>
      <c r="R13" s="147" t="s">
        <v>188</v>
      </c>
      <c r="S13" s="147" t="s">
        <v>188</v>
      </c>
      <c r="T13" s="147" t="s">
        <v>188</v>
      </c>
      <c r="U13" s="147" t="s">
        <v>188</v>
      </c>
      <c r="V13" s="147" t="s">
        <v>364</v>
      </c>
    </row>
    <row r="14" spans="2:22">
      <c r="B14" s="148"/>
      <c r="C14" s="380">
        <v>4</v>
      </c>
      <c r="D14" s="86">
        <v>1992</v>
      </c>
      <c r="E14" s="147">
        <v>8.1</v>
      </c>
      <c r="F14" s="147">
        <v>0.7</v>
      </c>
      <c r="G14" s="147" t="s">
        <v>188</v>
      </c>
      <c r="H14" s="147">
        <v>2</v>
      </c>
      <c r="I14" s="147" t="s">
        <v>441</v>
      </c>
      <c r="J14" s="147">
        <v>734</v>
      </c>
      <c r="K14" s="147">
        <v>0.3</v>
      </c>
      <c r="L14" s="147" t="s">
        <v>188</v>
      </c>
      <c r="M14" s="147" t="s">
        <v>364</v>
      </c>
      <c r="N14" s="147" t="s">
        <v>364</v>
      </c>
      <c r="O14" s="147">
        <v>1</v>
      </c>
      <c r="P14" s="147" t="s">
        <v>188</v>
      </c>
      <c r="Q14" s="147" t="s">
        <v>188</v>
      </c>
      <c r="R14" s="147" t="s">
        <v>188</v>
      </c>
      <c r="S14" s="147" t="s">
        <v>188</v>
      </c>
      <c r="T14" s="147" t="s">
        <v>188</v>
      </c>
      <c r="U14" s="147" t="s">
        <v>188</v>
      </c>
      <c r="V14" s="147" t="s">
        <v>364</v>
      </c>
    </row>
    <row r="15" spans="2:22">
      <c r="B15" s="148"/>
      <c r="C15" s="380">
        <v>5</v>
      </c>
      <c r="D15" s="86">
        <v>1993</v>
      </c>
      <c r="E15" s="147">
        <v>8.5</v>
      </c>
      <c r="F15" s="147">
        <v>0.3</v>
      </c>
      <c r="G15" s="147" t="s">
        <v>188</v>
      </c>
      <c r="H15" s="147">
        <v>12</v>
      </c>
      <c r="I15" s="147" t="s">
        <v>441</v>
      </c>
      <c r="J15" s="147">
        <v>749</v>
      </c>
      <c r="K15" s="147">
        <v>0.3</v>
      </c>
      <c r="L15" s="147" t="s">
        <v>188</v>
      </c>
      <c r="M15" s="147" t="s">
        <v>364</v>
      </c>
      <c r="N15" s="147" t="s">
        <v>364</v>
      </c>
      <c r="O15" s="147">
        <v>2.1</v>
      </c>
      <c r="P15" s="147" t="s">
        <v>188</v>
      </c>
      <c r="Q15" s="147" t="s">
        <v>188</v>
      </c>
      <c r="R15" s="147" t="s">
        <v>188</v>
      </c>
      <c r="S15" s="147" t="s">
        <v>188</v>
      </c>
      <c r="T15" s="147" t="s">
        <v>188</v>
      </c>
      <c r="U15" s="147" t="s">
        <v>188</v>
      </c>
      <c r="V15" s="147" t="s">
        <v>364</v>
      </c>
    </row>
    <row r="16" spans="2:22">
      <c r="B16" s="148"/>
      <c r="C16" s="380">
        <v>6</v>
      </c>
      <c r="D16" s="86">
        <v>1994</v>
      </c>
      <c r="E16" s="147">
        <v>8.1999999999999993</v>
      </c>
      <c r="F16" s="147">
        <v>3.1</v>
      </c>
      <c r="G16" s="147" t="s">
        <v>188</v>
      </c>
      <c r="H16" s="147">
        <v>12</v>
      </c>
      <c r="I16" s="147" t="s">
        <v>441</v>
      </c>
      <c r="J16" s="147">
        <v>698</v>
      </c>
      <c r="K16" s="147" t="s">
        <v>188</v>
      </c>
      <c r="L16" s="147" t="s">
        <v>188</v>
      </c>
      <c r="M16" s="147" t="s">
        <v>364</v>
      </c>
      <c r="N16" s="147" t="s">
        <v>364</v>
      </c>
      <c r="O16" s="147" t="s">
        <v>188</v>
      </c>
      <c r="P16" s="147" t="s">
        <v>188</v>
      </c>
      <c r="Q16" s="147" t="s">
        <v>188</v>
      </c>
      <c r="R16" s="147" t="s">
        <v>188</v>
      </c>
      <c r="S16" s="147" t="s">
        <v>188</v>
      </c>
      <c r="T16" s="147" t="s">
        <v>188</v>
      </c>
      <c r="U16" s="147" t="s">
        <v>188</v>
      </c>
      <c r="V16" s="147" t="s">
        <v>364</v>
      </c>
    </row>
    <row r="17" spans="2:22">
      <c r="B17" s="148"/>
      <c r="C17" s="380">
        <v>7</v>
      </c>
      <c r="D17" s="86">
        <v>1995</v>
      </c>
      <c r="E17" s="147">
        <v>8.6000000000000014</v>
      </c>
      <c r="F17" s="147">
        <v>3.3</v>
      </c>
      <c r="G17" s="147" t="s">
        <v>188</v>
      </c>
      <c r="H17" s="147">
        <v>10</v>
      </c>
      <c r="I17" s="147" t="s">
        <v>441</v>
      </c>
      <c r="J17" s="147">
        <v>535</v>
      </c>
      <c r="K17" s="147" t="s">
        <v>188</v>
      </c>
      <c r="L17" s="147" t="s">
        <v>188</v>
      </c>
      <c r="M17" s="147" t="s">
        <v>364</v>
      </c>
      <c r="N17" s="147" t="s">
        <v>364</v>
      </c>
      <c r="O17" s="147" t="s">
        <v>188</v>
      </c>
      <c r="P17" s="147" t="s">
        <v>188</v>
      </c>
      <c r="Q17" s="147" t="s">
        <v>188</v>
      </c>
      <c r="R17" s="147" t="s">
        <v>188</v>
      </c>
      <c r="S17" s="147" t="s">
        <v>188</v>
      </c>
      <c r="T17" s="147">
        <v>0.2</v>
      </c>
      <c r="U17" s="147" t="s">
        <v>188</v>
      </c>
      <c r="V17" s="147" t="s">
        <v>364</v>
      </c>
    </row>
    <row r="18" spans="2:22">
      <c r="B18" s="148"/>
      <c r="C18" s="380">
        <v>8</v>
      </c>
      <c r="D18" s="86">
        <v>1996</v>
      </c>
      <c r="E18" s="147">
        <v>5.0999999999999996</v>
      </c>
      <c r="F18" s="147">
        <v>2.4</v>
      </c>
      <c r="G18" s="147" t="s">
        <v>188</v>
      </c>
      <c r="H18" s="147">
        <v>11</v>
      </c>
      <c r="I18" s="147">
        <v>2</v>
      </c>
      <c r="J18" s="147">
        <v>578</v>
      </c>
      <c r="K18" s="147" t="s">
        <v>188</v>
      </c>
      <c r="L18" s="147" t="s">
        <v>188</v>
      </c>
      <c r="M18" s="147" t="s">
        <v>364</v>
      </c>
      <c r="N18" s="147" t="s">
        <v>364</v>
      </c>
      <c r="O18" s="147">
        <v>0.6</v>
      </c>
      <c r="P18" s="147" t="s">
        <v>188</v>
      </c>
      <c r="Q18" s="147" t="s">
        <v>188</v>
      </c>
      <c r="R18" s="147" t="s">
        <v>188</v>
      </c>
      <c r="S18" s="147" t="s">
        <v>188</v>
      </c>
      <c r="T18" s="147">
        <v>0.2</v>
      </c>
      <c r="U18" s="147" t="s">
        <v>188</v>
      </c>
      <c r="V18" s="147" t="s">
        <v>364</v>
      </c>
    </row>
    <row r="19" spans="2:22">
      <c r="B19" s="148"/>
      <c r="C19" s="380">
        <v>9</v>
      </c>
      <c r="D19" s="86">
        <v>1997</v>
      </c>
      <c r="E19" s="147">
        <v>6.1999999999999993</v>
      </c>
      <c r="F19" s="147">
        <v>2.1</v>
      </c>
      <c r="G19" s="147" t="s">
        <v>188</v>
      </c>
      <c r="H19" s="147">
        <v>9</v>
      </c>
      <c r="I19" s="147">
        <v>1</v>
      </c>
      <c r="J19" s="147">
        <v>74</v>
      </c>
      <c r="K19" s="147" t="s">
        <v>188</v>
      </c>
      <c r="L19" s="147" t="s">
        <v>188</v>
      </c>
      <c r="M19" s="147" t="s">
        <v>364</v>
      </c>
      <c r="N19" s="147" t="s">
        <v>364</v>
      </c>
      <c r="O19" s="147">
        <v>0.7</v>
      </c>
      <c r="P19" s="147" t="s">
        <v>188</v>
      </c>
      <c r="Q19" s="147" t="s">
        <v>188</v>
      </c>
      <c r="R19" s="147" t="s">
        <v>188</v>
      </c>
      <c r="S19" s="147" t="s">
        <v>188</v>
      </c>
      <c r="T19" s="147">
        <v>0.2</v>
      </c>
      <c r="U19" s="147" t="s">
        <v>188</v>
      </c>
      <c r="V19" s="147" t="s">
        <v>364</v>
      </c>
    </row>
    <row r="20" spans="2:22">
      <c r="B20" s="148"/>
      <c r="C20" s="380">
        <v>10</v>
      </c>
      <c r="D20" s="86">
        <v>1998</v>
      </c>
      <c r="E20" s="147">
        <v>5.0999999999999996</v>
      </c>
      <c r="F20" s="147">
        <v>5.9</v>
      </c>
      <c r="G20" s="147" t="s">
        <v>188</v>
      </c>
      <c r="H20" s="147">
        <v>9</v>
      </c>
      <c r="I20" s="147">
        <v>1</v>
      </c>
      <c r="J20" s="147">
        <v>74</v>
      </c>
      <c r="K20" s="147" t="s">
        <v>188</v>
      </c>
      <c r="L20" s="147" t="s">
        <v>188</v>
      </c>
      <c r="M20" s="147" t="s">
        <v>364</v>
      </c>
      <c r="N20" s="147" t="s">
        <v>364</v>
      </c>
      <c r="O20" s="147">
        <v>0.6</v>
      </c>
      <c r="P20" s="147" t="s">
        <v>188</v>
      </c>
      <c r="Q20" s="147" t="s">
        <v>188</v>
      </c>
      <c r="R20" s="147" t="s">
        <v>188</v>
      </c>
      <c r="S20" s="147" t="s">
        <v>188</v>
      </c>
      <c r="T20" s="147">
        <v>0.2</v>
      </c>
      <c r="U20" s="147" t="s">
        <v>188</v>
      </c>
      <c r="V20" s="147" t="s">
        <v>364</v>
      </c>
    </row>
    <row r="21" spans="2:22">
      <c r="B21" s="148"/>
      <c r="C21" s="380">
        <v>11</v>
      </c>
      <c r="D21" s="86">
        <v>1999</v>
      </c>
      <c r="E21" s="147">
        <v>4.6000000000000005</v>
      </c>
      <c r="F21" s="147">
        <v>6.1000000000000005</v>
      </c>
      <c r="G21" s="147" t="s">
        <v>188</v>
      </c>
      <c r="H21" s="147">
        <v>10</v>
      </c>
      <c r="I21" s="147">
        <v>1</v>
      </c>
      <c r="J21" s="147">
        <v>74</v>
      </c>
      <c r="K21" s="147" t="s">
        <v>188</v>
      </c>
      <c r="L21" s="147" t="s">
        <v>188</v>
      </c>
      <c r="M21" s="147" t="s">
        <v>364</v>
      </c>
      <c r="N21" s="147" t="s">
        <v>364</v>
      </c>
      <c r="O21" s="147">
        <v>0.4</v>
      </c>
      <c r="P21" s="147" t="s">
        <v>188</v>
      </c>
      <c r="Q21" s="147" t="s">
        <v>188</v>
      </c>
      <c r="R21" s="147" t="s">
        <v>188</v>
      </c>
      <c r="S21" s="147" t="s">
        <v>188</v>
      </c>
      <c r="T21" s="147">
        <v>0.1</v>
      </c>
      <c r="U21" s="147" t="s">
        <v>188</v>
      </c>
      <c r="V21" s="147" t="s">
        <v>364</v>
      </c>
    </row>
    <row r="22" spans="2:22">
      <c r="B22" s="148"/>
      <c r="C22" s="380">
        <v>12</v>
      </c>
      <c r="D22" s="86">
        <v>2000</v>
      </c>
      <c r="E22" s="147">
        <v>2.4000000000000004</v>
      </c>
      <c r="F22" s="147">
        <v>3.2</v>
      </c>
      <c r="G22" s="147" t="s">
        <v>188</v>
      </c>
      <c r="H22" s="147">
        <v>12</v>
      </c>
      <c r="I22" s="147">
        <v>1</v>
      </c>
      <c r="J22" s="147">
        <v>74</v>
      </c>
      <c r="K22" s="147" t="s">
        <v>188</v>
      </c>
      <c r="L22" s="147" t="s">
        <v>188</v>
      </c>
      <c r="M22" s="147" t="s">
        <v>364</v>
      </c>
      <c r="N22" s="147" t="s">
        <v>364</v>
      </c>
      <c r="O22" s="147" t="s">
        <v>188</v>
      </c>
      <c r="P22" s="147" t="s">
        <v>188</v>
      </c>
      <c r="Q22" s="147" t="s">
        <v>188</v>
      </c>
      <c r="R22" s="147" t="s">
        <v>188</v>
      </c>
      <c r="S22" s="147" t="s">
        <v>188</v>
      </c>
      <c r="T22" s="147">
        <v>0.1</v>
      </c>
      <c r="U22" s="147" t="s">
        <v>188</v>
      </c>
      <c r="V22" s="147" t="s">
        <v>364</v>
      </c>
    </row>
    <row r="23" spans="2:22">
      <c r="B23" s="148"/>
      <c r="C23" s="380">
        <v>13</v>
      </c>
      <c r="D23" s="86">
        <v>2001</v>
      </c>
      <c r="E23" s="147">
        <v>1.8</v>
      </c>
      <c r="F23" s="147" t="s">
        <v>188</v>
      </c>
      <c r="G23" s="147" t="s">
        <v>188</v>
      </c>
      <c r="H23" s="147">
        <v>12</v>
      </c>
      <c r="I23" s="147">
        <v>1</v>
      </c>
      <c r="J23" s="147" t="s">
        <v>188</v>
      </c>
      <c r="K23" s="147" t="s">
        <v>488</v>
      </c>
      <c r="L23" s="147" t="s">
        <v>188</v>
      </c>
      <c r="M23" s="147" t="s">
        <v>364</v>
      </c>
      <c r="N23" s="147" t="s">
        <v>364</v>
      </c>
      <c r="O23" s="147" t="s">
        <v>188</v>
      </c>
      <c r="P23" s="147" t="s">
        <v>188</v>
      </c>
      <c r="Q23" s="147" t="s">
        <v>188</v>
      </c>
      <c r="R23" s="147" t="s">
        <v>188</v>
      </c>
      <c r="S23" s="147" t="s">
        <v>188</v>
      </c>
      <c r="T23" s="147" t="s">
        <v>188</v>
      </c>
      <c r="U23" s="147" t="s">
        <v>188</v>
      </c>
      <c r="V23" s="147" t="s">
        <v>364</v>
      </c>
    </row>
    <row r="24" spans="2:22">
      <c r="B24" s="148"/>
      <c r="C24" s="380">
        <v>14</v>
      </c>
      <c r="D24" s="86">
        <v>2002</v>
      </c>
      <c r="E24" s="147">
        <v>1.7000000000000002</v>
      </c>
      <c r="F24" s="147">
        <v>0.4</v>
      </c>
      <c r="G24" s="147" t="s">
        <v>188</v>
      </c>
      <c r="H24" s="147">
        <v>5</v>
      </c>
      <c r="I24" s="147" t="s">
        <v>188</v>
      </c>
      <c r="J24" s="147" t="s">
        <v>188</v>
      </c>
      <c r="K24" s="147" t="s">
        <v>488</v>
      </c>
      <c r="L24" s="147" t="s">
        <v>188</v>
      </c>
      <c r="M24" s="147" t="s">
        <v>364</v>
      </c>
      <c r="N24" s="147" t="s">
        <v>364</v>
      </c>
      <c r="O24" s="147" t="s">
        <v>188</v>
      </c>
      <c r="P24" s="147" t="s">
        <v>188</v>
      </c>
      <c r="Q24" s="147" t="s">
        <v>188</v>
      </c>
      <c r="R24" s="147" t="s">
        <v>188</v>
      </c>
      <c r="S24" s="147" t="s">
        <v>188</v>
      </c>
      <c r="T24" s="147" t="s">
        <v>188</v>
      </c>
      <c r="U24" s="147" t="s">
        <v>188</v>
      </c>
      <c r="V24" s="147" t="s">
        <v>364</v>
      </c>
    </row>
    <row r="25" spans="2:22">
      <c r="B25" s="148"/>
      <c r="C25" s="380">
        <v>15</v>
      </c>
      <c r="D25" s="86">
        <v>2003</v>
      </c>
      <c r="E25" s="147">
        <v>1.2</v>
      </c>
      <c r="F25" s="147">
        <v>0.5</v>
      </c>
      <c r="G25" s="147" t="s">
        <v>188</v>
      </c>
      <c r="H25" s="147">
        <v>4</v>
      </c>
      <c r="I25" s="147" t="s">
        <v>188</v>
      </c>
      <c r="J25" s="147" t="s">
        <v>188</v>
      </c>
      <c r="K25" s="147" t="s">
        <v>488</v>
      </c>
      <c r="L25" s="147" t="s">
        <v>188</v>
      </c>
      <c r="M25" s="147" t="s">
        <v>364</v>
      </c>
      <c r="N25" s="147" t="s">
        <v>364</v>
      </c>
      <c r="O25" s="147" t="s">
        <v>188</v>
      </c>
      <c r="P25" s="147" t="s">
        <v>188</v>
      </c>
      <c r="Q25" s="147" t="s">
        <v>188</v>
      </c>
      <c r="R25" s="147" t="s">
        <v>188</v>
      </c>
      <c r="S25" s="147" t="s">
        <v>188</v>
      </c>
      <c r="T25" s="147" t="s">
        <v>188</v>
      </c>
      <c r="U25" s="147" t="s">
        <v>188</v>
      </c>
      <c r="V25" s="147" t="s">
        <v>364</v>
      </c>
    </row>
    <row r="26" spans="2:22">
      <c r="B26" s="148"/>
      <c r="C26" s="380">
        <v>16</v>
      </c>
      <c r="D26" s="86">
        <v>2004</v>
      </c>
      <c r="E26" s="147">
        <v>0.6</v>
      </c>
      <c r="F26" s="147">
        <v>0.1</v>
      </c>
      <c r="G26" s="147" t="s">
        <v>188</v>
      </c>
      <c r="H26" s="147">
        <v>3</v>
      </c>
      <c r="I26" s="147" t="s">
        <v>188</v>
      </c>
      <c r="J26" s="147" t="s">
        <v>188</v>
      </c>
      <c r="K26" s="147" t="s">
        <v>488</v>
      </c>
      <c r="L26" s="147" t="s">
        <v>188</v>
      </c>
      <c r="M26" s="147" t="s">
        <v>364</v>
      </c>
      <c r="N26" s="147" t="s">
        <v>364</v>
      </c>
      <c r="O26" s="147" t="s">
        <v>188</v>
      </c>
      <c r="P26" s="147" t="s">
        <v>188</v>
      </c>
      <c r="Q26" s="147" t="s">
        <v>188</v>
      </c>
      <c r="R26" s="147" t="s">
        <v>188</v>
      </c>
      <c r="S26" s="147" t="s">
        <v>188</v>
      </c>
      <c r="T26" s="147" t="s">
        <v>188</v>
      </c>
      <c r="U26" s="147" t="s">
        <v>188</v>
      </c>
      <c r="V26" s="147" t="s">
        <v>364</v>
      </c>
    </row>
    <row r="27" spans="2:22">
      <c r="B27" s="148"/>
      <c r="C27" s="380">
        <v>17</v>
      </c>
      <c r="D27" s="86">
        <v>2005</v>
      </c>
      <c r="E27" s="147">
        <v>0.9</v>
      </c>
      <c r="F27" s="147">
        <v>0.3</v>
      </c>
      <c r="G27" s="147" t="s">
        <v>188</v>
      </c>
      <c r="H27" s="147">
        <v>2</v>
      </c>
      <c r="I27" s="147" t="s">
        <v>188</v>
      </c>
      <c r="J27" s="147" t="s">
        <v>188</v>
      </c>
      <c r="K27" s="147" t="s">
        <v>488</v>
      </c>
      <c r="L27" s="147" t="s">
        <v>188</v>
      </c>
      <c r="M27" s="147" t="s">
        <v>364</v>
      </c>
      <c r="N27" s="147" t="s">
        <v>364</v>
      </c>
      <c r="O27" s="147" t="s">
        <v>188</v>
      </c>
      <c r="P27" s="147" t="s">
        <v>188</v>
      </c>
      <c r="Q27" s="147" t="s">
        <v>188</v>
      </c>
      <c r="R27" s="147" t="s">
        <v>188</v>
      </c>
      <c r="S27" s="147" t="s">
        <v>188</v>
      </c>
      <c r="T27" s="147" t="s">
        <v>188</v>
      </c>
      <c r="U27" s="147" t="s">
        <v>188</v>
      </c>
      <c r="V27" s="147" t="s">
        <v>364</v>
      </c>
    </row>
    <row r="28" spans="2:22">
      <c r="B28" s="148"/>
      <c r="C28" s="380">
        <v>18</v>
      </c>
      <c r="D28" s="86">
        <v>2006</v>
      </c>
      <c r="E28" s="147">
        <v>0.7</v>
      </c>
      <c r="F28" s="147">
        <v>0.3</v>
      </c>
      <c r="G28" s="147" t="s">
        <v>188</v>
      </c>
      <c r="H28" s="147" t="s">
        <v>188</v>
      </c>
      <c r="I28" s="147" t="s">
        <v>188</v>
      </c>
      <c r="J28" s="147" t="s">
        <v>188</v>
      </c>
      <c r="K28" s="147" t="s">
        <v>488</v>
      </c>
      <c r="L28" s="147" t="s">
        <v>188</v>
      </c>
      <c r="M28" s="147" t="s">
        <v>364</v>
      </c>
      <c r="N28" s="147" t="s">
        <v>364</v>
      </c>
      <c r="O28" s="147" t="s">
        <v>188</v>
      </c>
      <c r="P28" s="147" t="s">
        <v>188</v>
      </c>
      <c r="Q28" s="147" t="s">
        <v>188</v>
      </c>
      <c r="R28" s="147" t="s">
        <v>188</v>
      </c>
      <c r="S28" s="147" t="s">
        <v>188</v>
      </c>
      <c r="T28" s="147" t="s">
        <v>188</v>
      </c>
      <c r="U28" s="147" t="s">
        <v>188</v>
      </c>
      <c r="V28" s="147" t="s">
        <v>364</v>
      </c>
    </row>
    <row r="29" spans="2:22">
      <c r="B29" s="148"/>
      <c r="C29" s="380">
        <v>19</v>
      </c>
      <c r="D29" s="86">
        <v>2007</v>
      </c>
      <c r="E29" s="147">
        <v>3.1</v>
      </c>
      <c r="F29" s="147" t="s">
        <v>188</v>
      </c>
      <c r="G29" s="147" t="s">
        <v>188</v>
      </c>
      <c r="H29" s="147" t="s">
        <v>188</v>
      </c>
      <c r="I29" s="147" t="s">
        <v>188</v>
      </c>
      <c r="J29" s="147" t="s">
        <v>188</v>
      </c>
      <c r="K29" s="147" t="s">
        <v>488</v>
      </c>
      <c r="L29" s="147" t="s">
        <v>188</v>
      </c>
      <c r="M29" s="147" t="s">
        <v>364</v>
      </c>
      <c r="N29" s="147" t="s">
        <v>364</v>
      </c>
      <c r="O29" s="147" t="s">
        <v>188</v>
      </c>
      <c r="P29" s="147" t="s">
        <v>188</v>
      </c>
      <c r="Q29" s="147" t="s">
        <v>188</v>
      </c>
      <c r="R29" s="147" t="s">
        <v>188</v>
      </c>
      <c r="S29" s="147" t="s">
        <v>188</v>
      </c>
      <c r="T29" s="147" t="s">
        <v>188</v>
      </c>
      <c r="U29" s="147" t="s">
        <v>188</v>
      </c>
      <c r="V29" s="147" t="s">
        <v>364</v>
      </c>
    </row>
    <row r="30" spans="2:22">
      <c r="B30" s="148"/>
      <c r="C30" s="380">
        <v>20</v>
      </c>
      <c r="D30" s="86">
        <v>2008</v>
      </c>
      <c r="E30" s="147">
        <v>1.5</v>
      </c>
      <c r="F30" s="147" t="s">
        <v>412</v>
      </c>
      <c r="G30" s="147" t="s">
        <v>412</v>
      </c>
      <c r="H30" s="147" t="s">
        <v>412</v>
      </c>
      <c r="I30" s="147" t="s">
        <v>412</v>
      </c>
      <c r="J30" s="147" t="s">
        <v>412</v>
      </c>
      <c r="K30" s="147" t="s">
        <v>488</v>
      </c>
      <c r="L30" s="147" t="s">
        <v>412</v>
      </c>
      <c r="M30" s="147" t="s">
        <v>364</v>
      </c>
      <c r="N30" s="147" t="s">
        <v>364</v>
      </c>
      <c r="O30" s="147" t="s">
        <v>412</v>
      </c>
      <c r="P30" s="147" t="s">
        <v>412</v>
      </c>
      <c r="Q30" s="147" t="s">
        <v>412</v>
      </c>
      <c r="R30" s="147" t="s">
        <v>412</v>
      </c>
      <c r="S30" s="147" t="s">
        <v>412</v>
      </c>
      <c r="T30" s="147" t="s">
        <v>412</v>
      </c>
      <c r="U30" s="147" t="s">
        <v>412</v>
      </c>
      <c r="V30" s="147" t="s">
        <v>364</v>
      </c>
    </row>
    <row r="31" spans="2:22">
      <c r="B31" s="148"/>
      <c r="C31" s="380">
        <v>21</v>
      </c>
      <c r="D31" s="86">
        <v>2009</v>
      </c>
      <c r="E31" s="147">
        <v>1.2</v>
      </c>
      <c r="F31" s="147" t="s">
        <v>412</v>
      </c>
      <c r="G31" s="147" t="s">
        <v>412</v>
      </c>
      <c r="H31" s="147">
        <v>9</v>
      </c>
      <c r="I31" s="147" t="s">
        <v>412</v>
      </c>
      <c r="J31" s="147" t="s">
        <v>412</v>
      </c>
      <c r="K31" s="147" t="s">
        <v>488</v>
      </c>
      <c r="L31" s="147" t="s">
        <v>412</v>
      </c>
      <c r="M31" s="147" t="s">
        <v>364</v>
      </c>
      <c r="N31" s="147" t="s">
        <v>364</v>
      </c>
      <c r="O31" s="147" t="s">
        <v>412</v>
      </c>
      <c r="P31" s="147" t="s">
        <v>412</v>
      </c>
      <c r="Q31" s="147" t="s">
        <v>412</v>
      </c>
      <c r="R31" s="147" t="s">
        <v>412</v>
      </c>
      <c r="S31" s="147" t="s">
        <v>412</v>
      </c>
      <c r="T31" s="147" t="s">
        <v>412</v>
      </c>
      <c r="U31" s="147" t="s">
        <v>412</v>
      </c>
      <c r="V31" s="147" t="s">
        <v>364</v>
      </c>
    </row>
    <row r="32" spans="2:22">
      <c r="B32" s="148"/>
      <c r="C32" s="380">
        <v>22</v>
      </c>
      <c r="D32" s="86">
        <v>2010</v>
      </c>
      <c r="E32" s="147">
        <v>0.3</v>
      </c>
      <c r="F32" s="147">
        <v>0</v>
      </c>
      <c r="G32" s="147" t="s">
        <v>188</v>
      </c>
      <c r="H32" s="147">
        <v>9.6</v>
      </c>
      <c r="I32" s="147" t="s">
        <v>188</v>
      </c>
      <c r="J32" s="147" t="s">
        <v>188</v>
      </c>
      <c r="K32" s="147" t="s">
        <v>488</v>
      </c>
      <c r="L32" s="147" t="s">
        <v>188</v>
      </c>
      <c r="M32" s="147" t="s">
        <v>364</v>
      </c>
      <c r="N32" s="147" t="s">
        <v>364</v>
      </c>
      <c r="O32" s="147" t="s">
        <v>188</v>
      </c>
      <c r="P32" s="147" t="s">
        <v>188</v>
      </c>
      <c r="Q32" s="147" t="s">
        <v>188</v>
      </c>
      <c r="R32" s="147" t="s">
        <v>188</v>
      </c>
      <c r="S32" s="147" t="s">
        <v>188</v>
      </c>
      <c r="T32" s="147" t="s">
        <v>188</v>
      </c>
      <c r="U32" s="147" t="s">
        <v>188</v>
      </c>
      <c r="V32" s="147" t="s">
        <v>364</v>
      </c>
    </row>
    <row r="33" spans="2:22">
      <c r="B33" s="148"/>
      <c r="C33" s="380">
        <v>23</v>
      </c>
      <c r="D33" s="86">
        <v>2011</v>
      </c>
      <c r="E33" s="147">
        <v>0.47299999999999998</v>
      </c>
      <c r="F33" s="147">
        <v>0.09</v>
      </c>
      <c r="G33" s="147" t="s">
        <v>188</v>
      </c>
      <c r="H33" s="147">
        <v>10</v>
      </c>
      <c r="I33" s="147" t="s">
        <v>188</v>
      </c>
      <c r="J33" s="147" t="s">
        <v>188</v>
      </c>
      <c r="K33" s="147" t="s">
        <v>488</v>
      </c>
      <c r="L33" s="147" t="s">
        <v>188</v>
      </c>
      <c r="M33" s="147" t="s">
        <v>364</v>
      </c>
      <c r="N33" s="147" t="s">
        <v>364</v>
      </c>
      <c r="O33" s="147" t="s">
        <v>188</v>
      </c>
      <c r="P33" s="147" t="s">
        <v>188</v>
      </c>
      <c r="Q33" s="147" t="s">
        <v>188</v>
      </c>
      <c r="R33" s="147" t="s">
        <v>188</v>
      </c>
      <c r="S33" s="147" t="s">
        <v>188</v>
      </c>
      <c r="T33" s="147" t="s">
        <v>188</v>
      </c>
      <c r="U33" s="147" t="s">
        <v>188</v>
      </c>
      <c r="V33" s="147" t="s">
        <v>364</v>
      </c>
    </row>
    <row r="34" spans="2:22">
      <c r="B34" s="148"/>
      <c r="C34" s="380">
        <v>24</v>
      </c>
      <c r="D34" s="86">
        <v>2012</v>
      </c>
      <c r="E34" s="147">
        <v>0.28199999999999997</v>
      </c>
      <c r="F34" s="147" t="s">
        <v>188</v>
      </c>
      <c r="G34" s="147" t="s">
        <v>188</v>
      </c>
      <c r="H34" s="147">
        <v>10</v>
      </c>
      <c r="I34" s="147" t="s">
        <v>188</v>
      </c>
      <c r="J34" s="147" t="s">
        <v>188</v>
      </c>
      <c r="K34" s="147" t="s">
        <v>488</v>
      </c>
      <c r="L34" s="147" t="s">
        <v>188</v>
      </c>
      <c r="M34" s="147" t="s">
        <v>364</v>
      </c>
      <c r="N34" s="147" t="s">
        <v>364</v>
      </c>
      <c r="O34" s="147" t="s">
        <v>188</v>
      </c>
      <c r="P34" s="147" t="s">
        <v>188</v>
      </c>
      <c r="Q34" s="147" t="s">
        <v>188</v>
      </c>
      <c r="R34" s="147" t="s">
        <v>188</v>
      </c>
      <c r="S34" s="147" t="s">
        <v>188</v>
      </c>
      <c r="T34" s="147" t="s">
        <v>188</v>
      </c>
      <c r="U34" s="147" t="s">
        <v>188</v>
      </c>
      <c r="V34" s="147" t="s">
        <v>364</v>
      </c>
    </row>
    <row r="35" spans="2:22">
      <c r="B35" s="148"/>
      <c r="C35" s="380">
        <v>25</v>
      </c>
      <c r="D35" s="86">
        <v>2013</v>
      </c>
      <c r="E35" s="147">
        <v>0.222</v>
      </c>
      <c r="F35" s="147">
        <v>0</v>
      </c>
      <c r="G35" s="147" t="s">
        <v>188</v>
      </c>
      <c r="H35" s="147">
        <v>10</v>
      </c>
      <c r="I35" s="147" t="s">
        <v>188</v>
      </c>
      <c r="J35" s="147" t="s">
        <v>188</v>
      </c>
      <c r="K35" s="147" t="s">
        <v>488</v>
      </c>
      <c r="L35" s="147" t="s">
        <v>188</v>
      </c>
      <c r="M35" s="147" t="s">
        <v>364</v>
      </c>
      <c r="N35" s="147" t="s">
        <v>364</v>
      </c>
      <c r="O35" s="147" t="s">
        <v>188</v>
      </c>
      <c r="P35" s="147" t="s">
        <v>188</v>
      </c>
      <c r="Q35" s="147" t="s">
        <v>188</v>
      </c>
      <c r="R35" s="147" t="s">
        <v>188</v>
      </c>
      <c r="S35" s="147" t="s">
        <v>188</v>
      </c>
      <c r="T35" s="147" t="s">
        <v>188</v>
      </c>
      <c r="U35" s="147" t="s">
        <v>188</v>
      </c>
      <c r="V35" s="147" t="s">
        <v>364</v>
      </c>
    </row>
    <row r="36" spans="2:22">
      <c r="B36" s="148"/>
      <c r="C36" s="380">
        <v>26</v>
      </c>
      <c r="D36" s="86">
        <v>2014</v>
      </c>
      <c r="E36" s="147">
        <v>0.2</v>
      </c>
      <c r="F36" s="147">
        <v>0.2</v>
      </c>
      <c r="G36" s="147" t="s">
        <v>188</v>
      </c>
      <c r="H36" s="147">
        <v>4</v>
      </c>
      <c r="I36" s="147" t="s">
        <v>188</v>
      </c>
      <c r="J36" s="147" t="s">
        <v>188</v>
      </c>
      <c r="K36" s="147" t="s">
        <v>488</v>
      </c>
      <c r="L36" s="147" t="s">
        <v>188</v>
      </c>
      <c r="M36" s="147" t="s">
        <v>188</v>
      </c>
      <c r="N36" s="147" t="s">
        <v>188</v>
      </c>
      <c r="O36" s="147" t="s">
        <v>188</v>
      </c>
      <c r="P36" s="147" t="s">
        <v>188</v>
      </c>
      <c r="Q36" s="147" t="s">
        <v>188</v>
      </c>
      <c r="R36" s="147" t="s">
        <v>188</v>
      </c>
      <c r="S36" s="147" t="s">
        <v>188</v>
      </c>
      <c r="T36" s="147" t="s">
        <v>188</v>
      </c>
      <c r="U36" s="147" t="s">
        <v>188</v>
      </c>
      <c r="V36" s="147" t="s">
        <v>412</v>
      </c>
    </row>
    <row r="37" spans="2:22">
      <c r="B37" s="148"/>
      <c r="C37" s="380">
        <v>27</v>
      </c>
      <c r="D37" s="86">
        <v>2015</v>
      </c>
      <c r="E37" s="147">
        <v>0.1</v>
      </c>
      <c r="F37" s="147">
        <v>0.2</v>
      </c>
      <c r="G37" s="147" t="s">
        <v>188</v>
      </c>
      <c r="H37" s="147">
        <v>4</v>
      </c>
      <c r="I37" s="147" t="s">
        <v>188</v>
      </c>
      <c r="J37" s="147" t="s">
        <v>188</v>
      </c>
      <c r="K37" s="147" t="s">
        <v>488</v>
      </c>
      <c r="L37" s="147" t="s">
        <v>188</v>
      </c>
      <c r="M37" s="147" t="s">
        <v>188</v>
      </c>
      <c r="N37" s="147" t="s">
        <v>188</v>
      </c>
      <c r="O37" s="147" t="s">
        <v>188</v>
      </c>
      <c r="P37" s="147" t="s">
        <v>188</v>
      </c>
      <c r="Q37" s="147" t="s">
        <v>188</v>
      </c>
      <c r="R37" s="147" t="s">
        <v>188</v>
      </c>
      <c r="S37" s="147" t="s">
        <v>188</v>
      </c>
      <c r="T37" s="147" t="s">
        <v>188</v>
      </c>
      <c r="U37" s="147" t="s">
        <v>188</v>
      </c>
      <c r="V37" s="147" t="s">
        <v>412</v>
      </c>
    </row>
    <row r="38" spans="2:22">
      <c r="B38" s="148"/>
      <c r="C38" s="380">
        <v>28</v>
      </c>
      <c r="D38" s="86">
        <v>2016</v>
      </c>
      <c r="E38" s="147">
        <v>0.1</v>
      </c>
      <c r="F38" s="147">
        <v>0.2</v>
      </c>
      <c r="G38" s="147" t="s">
        <v>188</v>
      </c>
      <c r="H38" s="147">
        <v>4</v>
      </c>
      <c r="I38" s="147" t="s">
        <v>188</v>
      </c>
      <c r="J38" s="147" t="s">
        <v>188</v>
      </c>
      <c r="K38" s="147" t="s">
        <v>488</v>
      </c>
      <c r="L38" s="147" t="s">
        <v>188</v>
      </c>
      <c r="M38" s="147" t="s">
        <v>188</v>
      </c>
      <c r="N38" s="147" t="s">
        <v>188</v>
      </c>
      <c r="O38" s="147" t="s">
        <v>188</v>
      </c>
      <c r="P38" s="147" t="s">
        <v>188</v>
      </c>
      <c r="Q38" s="147" t="s">
        <v>188</v>
      </c>
      <c r="R38" s="147" t="s">
        <v>188</v>
      </c>
      <c r="S38" s="147" t="s">
        <v>188</v>
      </c>
      <c r="T38" s="147" t="s">
        <v>412</v>
      </c>
      <c r="U38" s="147" t="s">
        <v>188</v>
      </c>
      <c r="V38" s="147" t="s">
        <v>412</v>
      </c>
    </row>
    <row r="39" spans="2:22">
      <c r="B39" s="148"/>
      <c r="C39" s="380">
        <v>29</v>
      </c>
      <c r="D39" s="86">
        <v>2017</v>
      </c>
      <c r="E39" s="147">
        <v>0.2</v>
      </c>
      <c r="F39" s="147">
        <v>0.3</v>
      </c>
      <c r="G39" s="147" t="s">
        <v>188</v>
      </c>
      <c r="H39" s="147">
        <v>2.8</v>
      </c>
      <c r="I39" s="147" t="s">
        <v>188</v>
      </c>
      <c r="J39" s="147" t="s">
        <v>188</v>
      </c>
      <c r="K39" s="147" t="s">
        <v>364</v>
      </c>
      <c r="L39" s="147" t="s">
        <v>188</v>
      </c>
      <c r="M39" s="147" t="s">
        <v>188</v>
      </c>
      <c r="N39" s="147" t="s">
        <v>188</v>
      </c>
      <c r="O39" s="147" t="s">
        <v>188</v>
      </c>
      <c r="P39" s="147" t="s">
        <v>188</v>
      </c>
      <c r="Q39" s="147" t="s">
        <v>188</v>
      </c>
      <c r="R39" s="147" t="s">
        <v>188</v>
      </c>
      <c r="S39" s="147" t="s">
        <v>188</v>
      </c>
      <c r="T39" s="147" t="s">
        <v>188</v>
      </c>
      <c r="U39" s="147" t="s">
        <v>188</v>
      </c>
      <c r="V39" s="147" t="s">
        <v>188</v>
      </c>
    </row>
    <row r="40" spans="2:22">
      <c r="B40" s="148"/>
      <c r="C40" s="380">
        <v>30</v>
      </c>
      <c r="D40" s="86">
        <v>2018</v>
      </c>
      <c r="E40" s="147">
        <v>0.1</v>
      </c>
      <c r="F40" s="147">
        <v>0.1</v>
      </c>
      <c r="G40" s="147" t="s">
        <v>188</v>
      </c>
      <c r="H40" s="147" t="s">
        <v>188</v>
      </c>
      <c r="I40" s="147" t="s">
        <v>188</v>
      </c>
      <c r="J40" s="147" t="s">
        <v>188</v>
      </c>
      <c r="K40" s="147" t="s">
        <v>364</v>
      </c>
      <c r="L40" s="147" t="s">
        <v>188</v>
      </c>
      <c r="M40" s="147" t="s">
        <v>188</v>
      </c>
      <c r="N40" s="147" t="s">
        <v>188</v>
      </c>
      <c r="O40" s="147" t="s">
        <v>188</v>
      </c>
      <c r="P40" s="147" t="s">
        <v>188</v>
      </c>
      <c r="Q40" s="147" t="s">
        <v>188</v>
      </c>
      <c r="R40" s="147" t="s">
        <v>188</v>
      </c>
      <c r="S40" s="147" t="s">
        <v>188</v>
      </c>
      <c r="T40" s="147" t="s">
        <v>188</v>
      </c>
      <c r="U40" s="147" t="s">
        <v>188</v>
      </c>
      <c r="V40" s="147" t="s">
        <v>188</v>
      </c>
    </row>
    <row r="41" spans="2:22">
      <c r="B41" s="148" t="s">
        <v>86</v>
      </c>
      <c r="C41" s="380">
        <v>1</v>
      </c>
      <c r="D41" s="86">
        <v>2019</v>
      </c>
      <c r="E41" s="147">
        <v>0.1</v>
      </c>
      <c r="F41" s="147">
        <v>0</v>
      </c>
      <c r="G41" s="147" t="s">
        <v>188</v>
      </c>
      <c r="H41" s="147" t="s">
        <v>188</v>
      </c>
      <c r="I41" s="147" t="s">
        <v>188</v>
      </c>
      <c r="J41" s="147" t="s">
        <v>188</v>
      </c>
      <c r="K41" s="147" t="s">
        <v>364</v>
      </c>
      <c r="L41" s="147" t="s">
        <v>188</v>
      </c>
      <c r="M41" s="147" t="s">
        <v>188</v>
      </c>
      <c r="N41" s="147" t="s">
        <v>188</v>
      </c>
      <c r="O41" s="147" t="s">
        <v>188</v>
      </c>
      <c r="P41" s="147" t="s">
        <v>188</v>
      </c>
      <c r="Q41" s="147" t="s">
        <v>188</v>
      </c>
      <c r="R41" s="147" t="s">
        <v>188</v>
      </c>
      <c r="S41" s="147" t="s">
        <v>188</v>
      </c>
      <c r="T41" s="147" t="s">
        <v>188</v>
      </c>
      <c r="U41" s="147" t="s">
        <v>188</v>
      </c>
      <c r="V41" s="147" t="s">
        <v>188</v>
      </c>
    </row>
    <row r="42" spans="2:22">
      <c r="B42" s="148"/>
      <c r="C42" s="380">
        <v>2</v>
      </c>
      <c r="D42" s="86">
        <v>2020</v>
      </c>
      <c r="E42" s="147">
        <v>0.1</v>
      </c>
      <c r="F42" s="147">
        <v>0</v>
      </c>
      <c r="G42" s="147" t="s">
        <v>188</v>
      </c>
      <c r="H42" s="147" t="s">
        <v>188</v>
      </c>
      <c r="I42" s="147" t="s">
        <v>188</v>
      </c>
      <c r="J42" s="147" t="s">
        <v>188</v>
      </c>
      <c r="K42" s="147" t="s">
        <v>364</v>
      </c>
      <c r="L42" s="147" t="s">
        <v>188</v>
      </c>
      <c r="M42" s="147" t="s">
        <v>188</v>
      </c>
      <c r="N42" s="147" t="s">
        <v>188</v>
      </c>
      <c r="O42" s="147" t="s">
        <v>188</v>
      </c>
      <c r="P42" s="147" t="s">
        <v>188</v>
      </c>
      <c r="Q42" s="147" t="s">
        <v>188</v>
      </c>
      <c r="R42" s="147" t="s">
        <v>188</v>
      </c>
      <c r="S42" s="147" t="s">
        <v>188</v>
      </c>
      <c r="T42" s="147" t="s">
        <v>188</v>
      </c>
      <c r="U42" s="147" t="s">
        <v>188</v>
      </c>
      <c r="V42" s="147" t="s">
        <v>188</v>
      </c>
    </row>
    <row r="43" spans="2:22">
      <c r="B43" s="148"/>
      <c r="C43" s="380">
        <v>3</v>
      </c>
      <c r="D43" s="86">
        <v>2021</v>
      </c>
      <c r="E43" s="147">
        <v>0.1</v>
      </c>
      <c r="F43" s="147">
        <v>0</v>
      </c>
      <c r="G43" s="147" t="s">
        <v>188</v>
      </c>
      <c r="H43" s="147" t="s">
        <v>188</v>
      </c>
      <c r="I43" s="147" t="s">
        <v>188</v>
      </c>
      <c r="J43" s="147" t="s">
        <v>188</v>
      </c>
      <c r="K43" s="147" t="s">
        <v>364</v>
      </c>
      <c r="L43" s="147" t="s">
        <v>188</v>
      </c>
      <c r="M43" s="147" t="s">
        <v>188</v>
      </c>
      <c r="N43" s="147" t="s">
        <v>188</v>
      </c>
      <c r="O43" s="147" t="s">
        <v>188</v>
      </c>
      <c r="P43" s="147" t="s">
        <v>188</v>
      </c>
      <c r="Q43" s="147" t="s">
        <v>188</v>
      </c>
      <c r="R43" s="147" t="s">
        <v>188</v>
      </c>
      <c r="S43" s="147" t="s">
        <v>188</v>
      </c>
      <c r="T43" s="147" t="s">
        <v>188</v>
      </c>
      <c r="U43" s="147" t="s">
        <v>188</v>
      </c>
      <c r="V43" s="147" t="s">
        <v>188</v>
      </c>
    </row>
    <row r="44" spans="2:22">
      <c r="B44" s="148"/>
      <c r="C44" s="380">
        <v>4</v>
      </c>
      <c r="D44" s="86">
        <v>2022</v>
      </c>
      <c r="E44" s="147">
        <v>0.1</v>
      </c>
      <c r="F44" s="147">
        <v>0</v>
      </c>
      <c r="G44" s="147" t="s">
        <v>188</v>
      </c>
      <c r="H44" s="147" t="s">
        <v>188</v>
      </c>
      <c r="I44" s="147" t="s">
        <v>188</v>
      </c>
      <c r="J44" s="147" t="s">
        <v>188</v>
      </c>
      <c r="K44" s="147" t="s">
        <v>364</v>
      </c>
      <c r="L44" s="147" t="s">
        <v>188</v>
      </c>
      <c r="M44" s="147" t="s">
        <v>188</v>
      </c>
      <c r="N44" s="147" t="s">
        <v>188</v>
      </c>
      <c r="O44" s="147" t="s">
        <v>188</v>
      </c>
      <c r="P44" s="147" t="s">
        <v>188</v>
      </c>
      <c r="Q44" s="147" t="s">
        <v>188</v>
      </c>
      <c r="R44" s="147" t="s">
        <v>188</v>
      </c>
      <c r="S44" s="147" t="s">
        <v>188</v>
      </c>
      <c r="T44" s="147" t="s">
        <v>188</v>
      </c>
      <c r="U44" s="147" t="s">
        <v>188</v>
      </c>
      <c r="V44" s="147" t="s">
        <v>188</v>
      </c>
    </row>
    <row r="45" spans="2:22">
      <c r="B45" s="148"/>
      <c r="C45" s="380">
        <v>5</v>
      </c>
      <c r="D45" s="86">
        <v>2023</v>
      </c>
      <c r="E45" s="147">
        <v>5.5E-2</v>
      </c>
      <c r="F45" s="147">
        <v>0.01</v>
      </c>
      <c r="G45" s="147" t="s">
        <v>412</v>
      </c>
      <c r="H45" s="147" t="s">
        <v>412</v>
      </c>
      <c r="I45" s="147" t="s">
        <v>412</v>
      </c>
      <c r="J45" s="147" t="s">
        <v>412</v>
      </c>
      <c r="K45" s="147" t="s">
        <v>364</v>
      </c>
      <c r="L45" s="147" t="s">
        <v>412</v>
      </c>
      <c r="M45" s="147" t="s">
        <v>412</v>
      </c>
      <c r="N45" s="147" t="s">
        <v>412</v>
      </c>
      <c r="O45" s="147" t="s">
        <v>412</v>
      </c>
      <c r="P45" s="147" t="s">
        <v>412</v>
      </c>
      <c r="Q45" s="147" t="s">
        <v>412</v>
      </c>
      <c r="R45" s="147" t="s">
        <v>412</v>
      </c>
      <c r="S45" s="147" t="s">
        <v>412</v>
      </c>
      <c r="T45" s="147" t="s">
        <v>412</v>
      </c>
      <c r="U45" s="147" t="s">
        <v>412</v>
      </c>
      <c r="V45" s="147" t="s">
        <v>412</v>
      </c>
    </row>
    <row r="46" spans="2:22">
      <c r="B46" s="148"/>
      <c r="C46" s="380"/>
      <c r="D46" s="86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</row>
    <row r="47" spans="2:22">
      <c r="B47" s="152" t="s">
        <v>351</v>
      </c>
      <c r="C47" s="347"/>
      <c r="D47" s="143"/>
      <c r="E47" s="150"/>
      <c r="F47" s="150"/>
      <c r="G47" s="151"/>
      <c r="H47" s="151"/>
      <c r="I47" s="151"/>
      <c r="J47" s="151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0"/>
    </row>
    <row r="48" spans="2:22">
      <c r="B48" s="148" t="s">
        <v>411</v>
      </c>
      <c r="C48" s="380">
        <v>61</v>
      </c>
      <c r="D48" s="86">
        <v>1986</v>
      </c>
      <c r="E48" s="147">
        <v>603.6</v>
      </c>
      <c r="F48" s="147">
        <v>447.4</v>
      </c>
      <c r="G48" s="147">
        <v>7</v>
      </c>
      <c r="H48" s="147">
        <v>473</v>
      </c>
      <c r="I48" s="147" t="s">
        <v>441</v>
      </c>
      <c r="J48" s="147">
        <v>2309</v>
      </c>
      <c r="K48" s="147">
        <v>358.7</v>
      </c>
      <c r="L48" s="147">
        <v>99.9</v>
      </c>
      <c r="M48" s="147" t="s">
        <v>364</v>
      </c>
      <c r="N48" s="147" t="s">
        <v>364</v>
      </c>
      <c r="O48" s="147">
        <v>1798.7</v>
      </c>
      <c r="P48" s="147">
        <v>48.9</v>
      </c>
      <c r="Q48" s="147">
        <v>102.2</v>
      </c>
      <c r="R48" s="147">
        <v>82.6</v>
      </c>
      <c r="S48" s="147">
        <v>90.2</v>
      </c>
      <c r="T48" s="147">
        <v>62.9</v>
      </c>
      <c r="U48" s="147">
        <v>142.9</v>
      </c>
      <c r="V48" s="147" t="s">
        <v>364</v>
      </c>
    </row>
    <row r="49" spans="2:22">
      <c r="B49" s="148"/>
      <c r="C49" s="380">
        <v>62</v>
      </c>
      <c r="D49" s="86">
        <v>1987</v>
      </c>
      <c r="E49" s="147">
        <v>570.4</v>
      </c>
      <c r="F49" s="147">
        <v>603.5</v>
      </c>
      <c r="G49" s="147">
        <v>11</v>
      </c>
      <c r="H49" s="147">
        <v>439</v>
      </c>
      <c r="I49" s="147" t="s">
        <v>441</v>
      </c>
      <c r="J49" s="147">
        <v>2195</v>
      </c>
      <c r="K49" s="147">
        <v>276.8</v>
      </c>
      <c r="L49" s="147">
        <v>71</v>
      </c>
      <c r="M49" s="147" t="s">
        <v>364</v>
      </c>
      <c r="N49" s="147" t="s">
        <v>364</v>
      </c>
      <c r="O49" s="147">
        <v>1517</v>
      </c>
      <c r="P49" s="147">
        <v>52.3</v>
      </c>
      <c r="Q49" s="147">
        <v>48.9</v>
      </c>
      <c r="R49" s="147">
        <v>103.5</v>
      </c>
      <c r="S49" s="147">
        <v>128.80000000000001</v>
      </c>
      <c r="T49" s="147">
        <v>79.7</v>
      </c>
      <c r="U49" s="147">
        <v>138.19999999999999</v>
      </c>
      <c r="V49" s="147" t="s">
        <v>364</v>
      </c>
    </row>
    <row r="50" spans="2:22">
      <c r="B50" s="148"/>
      <c r="C50" s="380">
        <v>63</v>
      </c>
      <c r="D50" s="86">
        <v>1988</v>
      </c>
      <c r="E50" s="147">
        <v>497.4</v>
      </c>
      <c r="F50" s="147">
        <v>574.6</v>
      </c>
      <c r="G50" s="147">
        <v>11</v>
      </c>
      <c r="H50" s="147">
        <v>608</v>
      </c>
      <c r="I50" s="147" t="s">
        <v>441</v>
      </c>
      <c r="J50" s="147">
        <v>2235</v>
      </c>
      <c r="K50" s="147">
        <v>265</v>
      </c>
      <c r="L50" s="147">
        <v>79.599999999999994</v>
      </c>
      <c r="M50" s="147" t="s">
        <v>364</v>
      </c>
      <c r="N50" s="147" t="s">
        <v>364</v>
      </c>
      <c r="O50" s="147">
        <v>1877.1</v>
      </c>
      <c r="P50" s="147">
        <v>24</v>
      </c>
      <c r="Q50" s="147">
        <v>67.7</v>
      </c>
      <c r="R50" s="147">
        <v>54.6</v>
      </c>
      <c r="S50" s="147">
        <v>156.4</v>
      </c>
      <c r="T50" s="147">
        <v>82.7</v>
      </c>
      <c r="U50" s="147">
        <v>144.30000000000001</v>
      </c>
      <c r="V50" s="147" t="s">
        <v>364</v>
      </c>
    </row>
    <row r="51" spans="2:22">
      <c r="B51" s="148" t="s">
        <v>87</v>
      </c>
      <c r="C51" s="380">
        <v>1</v>
      </c>
      <c r="D51" s="86">
        <v>1989</v>
      </c>
      <c r="E51" s="147">
        <v>478.3</v>
      </c>
      <c r="F51" s="147">
        <v>624.70000000000005</v>
      </c>
      <c r="G51" s="147">
        <v>14</v>
      </c>
      <c r="H51" s="147">
        <v>573</v>
      </c>
      <c r="I51" s="147" t="s">
        <v>441</v>
      </c>
      <c r="J51" s="147">
        <v>1645</v>
      </c>
      <c r="K51" s="147">
        <v>273.89999999999998</v>
      </c>
      <c r="L51" s="147">
        <v>77.599999999999994</v>
      </c>
      <c r="M51" s="147" t="s">
        <v>364</v>
      </c>
      <c r="N51" s="147" t="s">
        <v>364</v>
      </c>
      <c r="O51" s="147">
        <v>1396.5</v>
      </c>
      <c r="P51" s="147">
        <v>19.8</v>
      </c>
      <c r="Q51" s="147">
        <v>66</v>
      </c>
      <c r="R51" s="147">
        <v>50</v>
      </c>
      <c r="S51" s="147">
        <v>172.2</v>
      </c>
      <c r="T51" s="147">
        <v>94.8</v>
      </c>
      <c r="U51" s="147">
        <v>133.5</v>
      </c>
      <c r="V51" s="147" t="s">
        <v>364</v>
      </c>
    </row>
    <row r="52" spans="2:22">
      <c r="B52" s="148"/>
      <c r="C52" s="380">
        <v>2</v>
      </c>
      <c r="D52" s="86">
        <v>1990</v>
      </c>
      <c r="E52" s="147">
        <v>474.8</v>
      </c>
      <c r="F52" s="147">
        <v>664.1</v>
      </c>
      <c r="G52" s="147">
        <v>12</v>
      </c>
      <c r="H52" s="147">
        <v>478</v>
      </c>
      <c r="I52" s="147" t="s">
        <v>441</v>
      </c>
      <c r="J52" s="147">
        <v>1948</v>
      </c>
      <c r="K52" s="147">
        <v>314</v>
      </c>
      <c r="L52" s="147">
        <v>66.900000000000006</v>
      </c>
      <c r="M52" s="147" t="s">
        <v>364</v>
      </c>
      <c r="N52" s="147" t="s">
        <v>364</v>
      </c>
      <c r="O52" s="147">
        <v>1382.1</v>
      </c>
      <c r="P52" s="147">
        <v>22.5</v>
      </c>
      <c r="Q52" s="147">
        <v>67.400000000000006</v>
      </c>
      <c r="R52" s="147">
        <v>40.700000000000003</v>
      </c>
      <c r="S52" s="147">
        <v>195.2</v>
      </c>
      <c r="T52" s="147">
        <v>98.9</v>
      </c>
      <c r="U52" s="147">
        <v>115.8</v>
      </c>
      <c r="V52" s="147" t="s">
        <v>364</v>
      </c>
    </row>
    <row r="53" spans="2:22">
      <c r="B53" s="148"/>
      <c r="C53" s="380">
        <v>3</v>
      </c>
      <c r="D53" s="86">
        <v>1991</v>
      </c>
      <c r="E53" s="147">
        <v>409.5</v>
      </c>
      <c r="F53" s="147">
        <v>764.8</v>
      </c>
      <c r="G53" s="147">
        <v>6</v>
      </c>
      <c r="H53" s="147">
        <v>458</v>
      </c>
      <c r="I53" s="147" t="s">
        <v>441</v>
      </c>
      <c r="J53" s="147">
        <v>1647</v>
      </c>
      <c r="K53" s="147">
        <v>197</v>
      </c>
      <c r="L53" s="147">
        <v>67.5</v>
      </c>
      <c r="M53" s="147" t="s">
        <v>364</v>
      </c>
      <c r="N53" s="147" t="s">
        <v>364</v>
      </c>
      <c r="O53" s="147">
        <v>1009.5</v>
      </c>
      <c r="P53" s="147">
        <v>17.3</v>
      </c>
      <c r="Q53" s="147">
        <v>61.3</v>
      </c>
      <c r="R53" s="147">
        <v>31.3</v>
      </c>
      <c r="S53" s="147">
        <v>177.6</v>
      </c>
      <c r="T53" s="147">
        <v>104.1</v>
      </c>
      <c r="U53" s="147">
        <v>126.9</v>
      </c>
      <c r="V53" s="147" t="s">
        <v>364</v>
      </c>
    </row>
    <row r="54" spans="2:22">
      <c r="B54" s="148"/>
      <c r="C54" s="380">
        <v>4</v>
      </c>
      <c r="D54" s="86">
        <v>1992</v>
      </c>
      <c r="E54" s="147">
        <v>397.2</v>
      </c>
      <c r="F54" s="147">
        <v>1019.7</v>
      </c>
      <c r="G54" s="147">
        <v>9</v>
      </c>
      <c r="H54" s="147">
        <v>421</v>
      </c>
      <c r="I54" s="147" t="s">
        <v>441</v>
      </c>
      <c r="J54" s="147">
        <v>1913</v>
      </c>
      <c r="K54" s="147">
        <v>209.4</v>
      </c>
      <c r="L54" s="147">
        <v>43.3</v>
      </c>
      <c r="M54" s="147" t="s">
        <v>364</v>
      </c>
      <c r="N54" s="147" t="s">
        <v>364</v>
      </c>
      <c r="O54" s="147">
        <v>1052</v>
      </c>
      <c r="P54" s="147">
        <v>14.2</v>
      </c>
      <c r="Q54" s="147">
        <v>51.8</v>
      </c>
      <c r="R54" s="147">
        <v>31.6</v>
      </c>
      <c r="S54" s="147">
        <v>215.8</v>
      </c>
      <c r="T54" s="147">
        <v>93.3</v>
      </c>
      <c r="U54" s="147">
        <v>143.5</v>
      </c>
      <c r="V54" s="147" t="s">
        <v>364</v>
      </c>
    </row>
    <row r="55" spans="2:22">
      <c r="B55" s="148"/>
      <c r="C55" s="380">
        <v>5</v>
      </c>
      <c r="D55" s="86">
        <v>1993</v>
      </c>
      <c r="E55" s="147">
        <v>369.4</v>
      </c>
      <c r="F55" s="147">
        <v>1294.5999999999999</v>
      </c>
      <c r="G55" s="147">
        <v>15</v>
      </c>
      <c r="H55" s="147">
        <v>401</v>
      </c>
      <c r="I55" s="147">
        <v>2664</v>
      </c>
      <c r="J55" s="147">
        <v>2451</v>
      </c>
      <c r="K55" s="147">
        <v>165.4</v>
      </c>
      <c r="L55" s="147">
        <v>44</v>
      </c>
      <c r="M55" s="147" t="s">
        <v>364</v>
      </c>
      <c r="N55" s="147" t="s">
        <v>364</v>
      </c>
      <c r="O55" s="147">
        <v>780.4</v>
      </c>
      <c r="P55" s="147">
        <v>12.8</v>
      </c>
      <c r="Q55" s="147">
        <v>58.9</v>
      </c>
      <c r="R55" s="147">
        <v>32.4</v>
      </c>
      <c r="S55" s="147">
        <v>152.80000000000001</v>
      </c>
      <c r="T55" s="147">
        <v>90.1</v>
      </c>
      <c r="U55" s="147">
        <v>73.099999999999994</v>
      </c>
      <c r="V55" s="147" t="s">
        <v>364</v>
      </c>
    </row>
    <row r="56" spans="2:22">
      <c r="B56" s="148"/>
      <c r="C56" s="380">
        <v>6</v>
      </c>
      <c r="D56" s="86">
        <v>1994</v>
      </c>
      <c r="E56" s="147">
        <v>354.1</v>
      </c>
      <c r="F56" s="147">
        <v>1633.8</v>
      </c>
      <c r="G56" s="147">
        <v>5</v>
      </c>
      <c r="H56" s="147">
        <v>354</v>
      </c>
      <c r="I56" s="147">
        <v>2923</v>
      </c>
      <c r="J56" s="147">
        <v>1724</v>
      </c>
      <c r="K56" s="147">
        <v>249</v>
      </c>
      <c r="L56" s="147">
        <v>44.5</v>
      </c>
      <c r="M56" s="147" t="s">
        <v>364</v>
      </c>
      <c r="N56" s="147" t="s">
        <v>364</v>
      </c>
      <c r="O56" s="147">
        <v>825</v>
      </c>
      <c r="P56" s="147">
        <v>8.1</v>
      </c>
      <c r="Q56" s="147">
        <v>46.5</v>
      </c>
      <c r="R56" s="147">
        <v>20.5</v>
      </c>
      <c r="S56" s="147">
        <v>114.8</v>
      </c>
      <c r="T56" s="147">
        <v>92.6</v>
      </c>
      <c r="U56" s="147">
        <v>69.099999999999994</v>
      </c>
      <c r="V56" s="147" t="s">
        <v>364</v>
      </c>
    </row>
    <row r="57" spans="2:22">
      <c r="B57" s="148"/>
      <c r="C57" s="380">
        <v>7</v>
      </c>
      <c r="D57" s="86">
        <v>1995</v>
      </c>
      <c r="E57" s="147">
        <v>306.10000000000002</v>
      </c>
      <c r="F57" s="147">
        <v>1624.2</v>
      </c>
      <c r="G57" s="147">
        <v>6</v>
      </c>
      <c r="H57" s="147">
        <v>325</v>
      </c>
      <c r="I57" s="147">
        <v>3283</v>
      </c>
      <c r="J57" s="147">
        <v>1240</v>
      </c>
      <c r="K57" s="147">
        <v>219.2</v>
      </c>
      <c r="L57" s="147">
        <v>45.4</v>
      </c>
      <c r="M57" s="147" t="s">
        <v>364</v>
      </c>
      <c r="N57" s="147" t="s">
        <v>364</v>
      </c>
      <c r="O57" s="147">
        <v>689.1</v>
      </c>
      <c r="P57" s="147">
        <v>8.4</v>
      </c>
      <c r="Q57" s="147">
        <v>26.6</v>
      </c>
      <c r="R57" s="147">
        <v>17.899999999999999</v>
      </c>
      <c r="S57" s="147">
        <v>78.2</v>
      </c>
      <c r="T57" s="147">
        <v>90.5</v>
      </c>
      <c r="U57" s="147">
        <v>75.599999999999994</v>
      </c>
      <c r="V57" s="147" t="s">
        <v>364</v>
      </c>
    </row>
    <row r="58" spans="2:22">
      <c r="B58" s="148"/>
      <c r="C58" s="380">
        <v>8</v>
      </c>
      <c r="D58" s="86">
        <v>1996</v>
      </c>
      <c r="E58" s="147">
        <v>206.2</v>
      </c>
      <c r="F58" s="147">
        <v>1666.2</v>
      </c>
      <c r="G58" s="147">
        <v>3</v>
      </c>
      <c r="H58" s="147">
        <v>318</v>
      </c>
      <c r="I58" s="147">
        <v>2729</v>
      </c>
      <c r="J58" s="147">
        <v>940</v>
      </c>
      <c r="K58" s="147">
        <v>192.8</v>
      </c>
      <c r="L58" s="147">
        <v>43.4</v>
      </c>
      <c r="M58" s="147" t="s">
        <v>364</v>
      </c>
      <c r="N58" s="147" t="s">
        <v>364</v>
      </c>
      <c r="O58" s="147">
        <v>565.79999999999995</v>
      </c>
      <c r="P58" s="147">
        <v>7.2</v>
      </c>
      <c r="Q58" s="147">
        <v>35.700000000000003</v>
      </c>
      <c r="R58" s="147">
        <v>16.2</v>
      </c>
      <c r="S58" s="147">
        <v>115.7</v>
      </c>
      <c r="T58" s="147">
        <v>86.1</v>
      </c>
      <c r="U58" s="147">
        <v>83.2</v>
      </c>
      <c r="V58" s="147" t="s">
        <v>364</v>
      </c>
    </row>
    <row r="59" spans="2:22">
      <c r="B59" s="148"/>
      <c r="C59" s="380">
        <v>9</v>
      </c>
      <c r="D59" s="86">
        <v>1997</v>
      </c>
      <c r="E59" s="147">
        <v>173.1</v>
      </c>
      <c r="F59" s="147">
        <v>1792.9</v>
      </c>
      <c r="G59" s="147">
        <v>3</v>
      </c>
      <c r="H59" s="147">
        <v>313</v>
      </c>
      <c r="I59" s="147">
        <v>3154</v>
      </c>
      <c r="J59" s="147">
        <v>308</v>
      </c>
      <c r="K59" s="147">
        <v>196.8</v>
      </c>
      <c r="L59" s="147">
        <v>36.1</v>
      </c>
      <c r="M59" s="147" t="s">
        <v>364</v>
      </c>
      <c r="N59" s="147" t="s">
        <v>364</v>
      </c>
      <c r="O59" s="147">
        <v>523.9</v>
      </c>
      <c r="P59" s="147">
        <v>7.6</v>
      </c>
      <c r="Q59" s="147">
        <v>35.1</v>
      </c>
      <c r="R59" s="147">
        <v>15.2</v>
      </c>
      <c r="S59" s="147">
        <v>113.4</v>
      </c>
      <c r="T59" s="147">
        <v>84.8</v>
      </c>
      <c r="U59" s="147">
        <v>82.3</v>
      </c>
      <c r="V59" s="147" t="s">
        <v>364</v>
      </c>
    </row>
    <row r="60" spans="2:22">
      <c r="B60" s="148"/>
      <c r="C60" s="380">
        <v>10</v>
      </c>
      <c r="D60" s="86">
        <v>1998</v>
      </c>
      <c r="E60" s="147">
        <v>125.6</v>
      </c>
      <c r="F60" s="147">
        <v>1754.4</v>
      </c>
      <c r="G60" s="147">
        <v>1</v>
      </c>
      <c r="H60" s="147">
        <v>272</v>
      </c>
      <c r="I60" s="147">
        <v>3791</v>
      </c>
      <c r="J60" s="147">
        <v>305</v>
      </c>
      <c r="K60" s="147">
        <v>122.2</v>
      </c>
      <c r="L60" s="147">
        <v>32.4</v>
      </c>
      <c r="M60" s="147" t="s">
        <v>364</v>
      </c>
      <c r="N60" s="147" t="s">
        <v>364</v>
      </c>
      <c r="O60" s="147">
        <v>467.8</v>
      </c>
      <c r="P60" s="147">
        <v>7.8</v>
      </c>
      <c r="Q60" s="147">
        <v>40.1</v>
      </c>
      <c r="R60" s="147">
        <v>15.3</v>
      </c>
      <c r="S60" s="147">
        <v>110</v>
      </c>
      <c r="T60" s="147">
        <v>84</v>
      </c>
      <c r="U60" s="147">
        <v>65</v>
      </c>
      <c r="V60" s="147" t="s">
        <v>364</v>
      </c>
    </row>
    <row r="61" spans="2:22">
      <c r="B61" s="148"/>
      <c r="C61" s="380">
        <v>11</v>
      </c>
      <c r="D61" s="86">
        <v>1999</v>
      </c>
      <c r="E61" s="147">
        <v>108.7</v>
      </c>
      <c r="F61" s="147">
        <v>1630.7</v>
      </c>
      <c r="G61" s="147">
        <v>1</v>
      </c>
      <c r="H61" s="147">
        <v>295</v>
      </c>
      <c r="I61" s="147">
        <v>3525</v>
      </c>
      <c r="J61" s="147">
        <v>230</v>
      </c>
      <c r="K61" s="147">
        <v>126.2</v>
      </c>
      <c r="L61" s="147">
        <v>32.200000000000003</v>
      </c>
      <c r="M61" s="147" t="s">
        <v>364</v>
      </c>
      <c r="N61" s="147" t="s">
        <v>364</v>
      </c>
      <c r="O61" s="147">
        <v>363.7</v>
      </c>
      <c r="P61" s="147">
        <v>5.7</v>
      </c>
      <c r="Q61" s="147">
        <v>33.700000000000003</v>
      </c>
      <c r="R61" s="147">
        <v>8.8000000000000007</v>
      </c>
      <c r="S61" s="147">
        <v>95.9</v>
      </c>
      <c r="T61" s="147">
        <v>82.5</v>
      </c>
      <c r="U61" s="147">
        <v>52.5</v>
      </c>
      <c r="V61" s="147" t="s">
        <v>364</v>
      </c>
    </row>
    <row r="62" spans="2:22">
      <c r="B62" s="148"/>
      <c r="C62" s="380">
        <v>12</v>
      </c>
      <c r="D62" s="86">
        <v>2000</v>
      </c>
      <c r="E62" s="147">
        <v>105.7</v>
      </c>
      <c r="F62" s="147">
        <v>1533.4</v>
      </c>
      <c r="G62" s="147">
        <v>1</v>
      </c>
      <c r="H62" s="147">
        <v>260</v>
      </c>
      <c r="I62" s="147">
        <v>3443</v>
      </c>
      <c r="J62" s="147">
        <v>204</v>
      </c>
      <c r="K62" s="147">
        <v>97.9</v>
      </c>
      <c r="L62" s="147">
        <v>11.5</v>
      </c>
      <c r="M62" s="147" t="s">
        <v>364</v>
      </c>
      <c r="N62" s="147" t="s">
        <v>364</v>
      </c>
      <c r="O62" s="147">
        <v>206.5</v>
      </c>
      <c r="P62" s="147">
        <v>8</v>
      </c>
      <c r="Q62" s="147">
        <v>13.6</v>
      </c>
      <c r="R62" s="147">
        <v>11.1</v>
      </c>
      <c r="S62" s="147">
        <v>117.1</v>
      </c>
      <c r="T62" s="147">
        <v>84.6</v>
      </c>
      <c r="U62" s="147">
        <v>46.8</v>
      </c>
      <c r="V62" s="147" t="s">
        <v>364</v>
      </c>
    </row>
    <row r="63" spans="2:22">
      <c r="B63" s="148"/>
      <c r="C63" s="380">
        <v>13</v>
      </c>
      <c r="D63" s="86">
        <v>2001</v>
      </c>
      <c r="E63" s="147">
        <v>85.7</v>
      </c>
      <c r="F63" s="147">
        <v>1608.3</v>
      </c>
      <c r="G63" s="147">
        <v>2</v>
      </c>
      <c r="H63" s="147">
        <v>297</v>
      </c>
      <c r="I63" s="147">
        <v>4163</v>
      </c>
      <c r="J63" s="147">
        <v>105</v>
      </c>
      <c r="K63" s="147">
        <v>116.4</v>
      </c>
      <c r="L63" s="147">
        <v>10.5</v>
      </c>
      <c r="M63" s="147" t="s">
        <v>364</v>
      </c>
      <c r="N63" s="147" t="s">
        <v>364</v>
      </c>
      <c r="O63" s="147">
        <v>208.5</v>
      </c>
      <c r="P63" s="147">
        <v>9.1999999999999993</v>
      </c>
      <c r="Q63" s="147">
        <v>19.3</v>
      </c>
      <c r="R63" s="147">
        <v>9</v>
      </c>
      <c r="S63" s="147">
        <v>133.6</v>
      </c>
      <c r="T63" s="147">
        <v>86.4</v>
      </c>
      <c r="U63" s="147">
        <v>41.6</v>
      </c>
      <c r="V63" s="147" t="s">
        <v>364</v>
      </c>
    </row>
    <row r="64" spans="2:22">
      <c r="B64" s="148"/>
      <c r="C64" s="380">
        <v>14</v>
      </c>
      <c r="D64" s="86">
        <v>2002</v>
      </c>
      <c r="E64" s="147">
        <v>68.5</v>
      </c>
      <c r="F64" s="147">
        <v>1428.3</v>
      </c>
      <c r="G64" s="147">
        <v>1</v>
      </c>
      <c r="H64" s="147">
        <v>239</v>
      </c>
      <c r="I64" s="147">
        <v>1479</v>
      </c>
      <c r="J64" s="147">
        <v>95</v>
      </c>
      <c r="K64" s="147">
        <v>96.9</v>
      </c>
      <c r="L64" s="147">
        <v>10</v>
      </c>
      <c r="M64" s="147" t="s">
        <v>364</v>
      </c>
      <c r="N64" s="147" t="s">
        <v>364</v>
      </c>
      <c r="O64" s="147">
        <v>132.9</v>
      </c>
      <c r="P64" s="147">
        <v>9</v>
      </c>
      <c r="Q64" s="147">
        <v>18.399999999999999</v>
      </c>
      <c r="R64" s="147">
        <v>8.6</v>
      </c>
      <c r="S64" s="147">
        <v>91.6</v>
      </c>
      <c r="T64" s="147">
        <v>76.3</v>
      </c>
      <c r="U64" s="147">
        <v>31.9</v>
      </c>
      <c r="V64" s="147" t="s">
        <v>364</v>
      </c>
    </row>
    <row r="65" spans="2:22">
      <c r="B65" s="148"/>
      <c r="C65" s="380">
        <v>15</v>
      </c>
      <c r="D65" s="86">
        <v>2003</v>
      </c>
      <c r="E65" s="147">
        <v>50.1</v>
      </c>
      <c r="F65" s="147">
        <v>1532.5</v>
      </c>
      <c r="G65" s="147">
        <v>1</v>
      </c>
      <c r="H65" s="147">
        <v>270</v>
      </c>
      <c r="I65" s="147">
        <v>2042</v>
      </c>
      <c r="J65" s="147">
        <v>69</v>
      </c>
      <c r="K65" s="147">
        <v>49.23</v>
      </c>
      <c r="L65" s="147">
        <v>8.5</v>
      </c>
      <c r="M65" s="147" t="s">
        <v>364</v>
      </c>
      <c r="N65" s="147" t="s">
        <v>364</v>
      </c>
      <c r="O65" s="147">
        <v>106.9</v>
      </c>
      <c r="P65" s="147">
        <v>6.6</v>
      </c>
      <c r="Q65" s="147">
        <v>19.2</v>
      </c>
      <c r="R65" s="147">
        <v>17.8</v>
      </c>
      <c r="S65" s="147">
        <v>171.7</v>
      </c>
      <c r="T65" s="147">
        <v>78.2</v>
      </c>
      <c r="U65" s="147">
        <v>18.7</v>
      </c>
      <c r="V65" s="147" t="s">
        <v>364</v>
      </c>
    </row>
    <row r="66" spans="2:22">
      <c r="B66" s="148"/>
      <c r="C66" s="380">
        <v>16</v>
      </c>
      <c r="D66" s="86">
        <v>2004</v>
      </c>
      <c r="E66" s="147">
        <v>52.4</v>
      </c>
      <c r="F66" s="147">
        <v>1740.4</v>
      </c>
      <c r="G66" s="147">
        <v>1</v>
      </c>
      <c r="H66" s="147">
        <v>193</v>
      </c>
      <c r="I66" s="147">
        <v>2333</v>
      </c>
      <c r="J66" s="147">
        <v>36</v>
      </c>
      <c r="K66" s="147">
        <v>59.9</v>
      </c>
      <c r="L66" s="147">
        <v>6.7</v>
      </c>
      <c r="M66" s="147" t="s">
        <v>364</v>
      </c>
      <c r="N66" s="147" t="s">
        <v>364</v>
      </c>
      <c r="O66" s="147">
        <v>107</v>
      </c>
      <c r="P66" s="147">
        <v>8</v>
      </c>
      <c r="Q66" s="147">
        <v>14</v>
      </c>
      <c r="R66" s="147">
        <v>13.8</v>
      </c>
      <c r="S66" s="147">
        <v>134.19999999999999</v>
      </c>
      <c r="T66" s="147">
        <v>73.900000000000006</v>
      </c>
      <c r="U66" s="147">
        <v>20.399999999999999</v>
      </c>
      <c r="V66" s="147" t="s">
        <v>364</v>
      </c>
    </row>
    <row r="67" spans="2:22">
      <c r="B67" s="148"/>
      <c r="C67" s="380">
        <v>17</v>
      </c>
      <c r="D67" s="86">
        <v>2005</v>
      </c>
      <c r="E67" s="147">
        <v>41.1</v>
      </c>
      <c r="F67" s="147">
        <v>1642.4</v>
      </c>
      <c r="G67" s="147">
        <v>1</v>
      </c>
      <c r="H67" s="147">
        <v>187</v>
      </c>
      <c r="I67" s="147">
        <v>3056</v>
      </c>
      <c r="J67" s="147">
        <v>1</v>
      </c>
      <c r="K67" s="147">
        <v>56.6</v>
      </c>
      <c r="L67" s="147">
        <v>4.5</v>
      </c>
      <c r="M67" s="147" t="s">
        <v>364</v>
      </c>
      <c r="N67" s="147" t="s">
        <v>364</v>
      </c>
      <c r="O67" s="147">
        <v>67.3</v>
      </c>
      <c r="P67" s="147">
        <v>4.4000000000000004</v>
      </c>
      <c r="Q67" s="147">
        <v>19.5</v>
      </c>
      <c r="R67" s="147">
        <v>9.9</v>
      </c>
      <c r="S67" s="147">
        <v>99.7</v>
      </c>
      <c r="T67" s="147">
        <v>69.099999999999994</v>
      </c>
      <c r="U67" s="147">
        <v>13.1</v>
      </c>
      <c r="V67" s="147" t="s">
        <v>364</v>
      </c>
    </row>
    <row r="68" spans="2:22">
      <c r="B68" s="148"/>
      <c r="C68" s="380">
        <v>18</v>
      </c>
      <c r="D68" s="86">
        <v>2006</v>
      </c>
      <c r="E68" s="147">
        <v>38.4</v>
      </c>
      <c r="F68" s="147">
        <v>1763.5999999999997</v>
      </c>
      <c r="G68" s="147">
        <v>1</v>
      </c>
      <c r="H68" s="147">
        <v>173</v>
      </c>
      <c r="I68" s="147">
        <v>2709</v>
      </c>
      <c r="J68" s="147">
        <v>23</v>
      </c>
      <c r="K68" s="147">
        <v>68.8</v>
      </c>
      <c r="L68" s="147">
        <v>4</v>
      </c>
      <c r="M68" s="147" t="s">
        <v>364</v>
      </c>
      <c r="N68" s="147" t="s">
        <v>364</v>
      </c>
      <c r="O68" s="147">
        <v>60.800000000000004</v>
      </c>
      <c r="P68" s="147">
        <v>3.3000000000000003</v>
      </c>
      <c r="Q68" s="147">
        <v>19.2</v>
      </c>
      <c r="R68" s="147">
        <v>11.4</v>
      </c>
      <c r="S68" s="147">
        <v>95.1</v>
      </c>
      <c r="T68" s="147">
        <v>77.300000000000011</v>
      </c>
      <c r="U68" s="147">
        <v>13.600000000000001</v>
      </c>
      <c r="V68" s="147" t="s">
        <v>364</v>
      </c>
    </row>
    <row r="69" spans="2:22">
      <c r="B69" s="148"/>
      <c r="C69" s="380">
        <v>19</v>
      </c>
      <c r="D69" s="86">
        <v>2007</v>
      </c>
      <c r="E69" s="147">
        <v>28.5</v>
      </c>
      <c r="F69" s="147">
        <v>1844.0999999999997</v>
      </c>
      <c r="G69" s="147">
        <v>1</v>
      </c>
      <c r="H69" s="147">
        <v>171</v>
      </c>
      <c r="I69" s="147">
        <v>2797</v>
      </c>
      <c r="J69" s="147">
        <v>5</v>
      </c>
      <c r="K69" s="147">
        <v>40.799999999999997</v>
      </c>
      <c r="L69" s="147" t="s">
        <v>188</v>
      </c>
      <c r="M69" s="147" t="s">
        <v>364</v>
      </c>
      <c r="N69" s="147" t="s">
        <v>364</v>
      </c>
      <c r="O69" s="147">
        <v>52.7</v>
      </c>
      <c r="P69" s="147">
        <v>2.2000000000000002</v>
      </c>
      <c r="Q69" s="147">
        <v>14.9</v>
      </c>
      <c r="R69" s="147">
        <v>25.200000000000003</v>
      </c>
      <c r="S69" s="147">
        <v>152.79999999999998</v>
      </c>
      <c r="T69" s="147">
        <v>69.599999999999994</v>
      </c>
      <c r="U69" s="147">
        <v>11.6</v>
      </c>
      <c r="V69" s="147" t="s">
        <v>364</v>
      </c>
    </row>
    <row r="70" spans="2:22" ht="13.5" customHeight="1">
      <c r="B70" s="148"/>
      <c r="C70" s="380">
        <v>20</v>
      </c>
      <c r="D70" s="86">
        <v>2008</v>
      </c>
      <c r="E70" s="147">
        <v>35.1</v>
      </c>
      <c r="F70" s="147">
        <v>2133.3000000000002</v>
      </c>
      <c r="G70" s="147">
        <v>1</v>
      </c>
      <c r="H70" s="147">
        <v>84</v>
      </c>
      <c r="I70" s="147">
        <v>2633</v>
      </c>
      <c r="J70" s="147">
        <v>4</v>
      </c>
      <c r="K70" s="147">
        <v>58.6</v>
      </c>
      <c r="L70" s="147" t="s">
        <v>188</v>
      </c>
      <c r="M70" s="147" t="s">
        <v>364</v>
      </c>
      <c r="N70" s="147" t="s">
        <v>364</v>
      </c>
      <c r="O70" s="147">
        <v>55.7</v>
      </c>
      <c r="P70" s="147">
        <v>3.5000000000000004</v>
      </c>
      <c r="Q70" s="147">
        <v>11.9</v>
      </c>
      <c r="R70" s="147">
        <v>24.999999999999996</v>
      </c>
      <c r="S70" s="147">
        <v>157.5</v>
      </c>
      <c r="T70" s="147">
        <v>69.599999999999994</v>
      </c>
      <c r="U70" s="147">
        <v>6.5</v>
      </c>
      <c r="V70" s="147" t="s">
        <v>364</v>
      </c>
    </row>
    <row r="71" spans="2:22" ht="13.5" customHeight="1">
      <c r="B71" s="148"/>
      <c r="C71" s="380">
        <v>21</v>
      </c>
      <c r="D71" s="86">
        <v>2009</v>
      </c>
      <c r="E71" s="147">
        <v>29.2</v>
      </c>
      <c r="F71" s="147">
        <v>2154.8000000000002</v>
      </c>
      <c r="G71" s="147">
        <v>1</v>
      </c>
      <c r="H71" s="147">
        <v>86</v>
      </c>
      <c r="I71" s="147">
        <v>2690</v>
      </c>
      <c r="J71" s="147" t="s">
        <v>412</v>
      </c>
      <c r="K71" s="147">
        <v>38.4</v>
      </c>
      <c r="L71" s="147" t="s">
        <v>188</v>
      </c>
      <c r="M71" s="147">
        <v>18.899999999999999</v>
      </c>
      <c r="N71" s="147">
        <v>8.6999999999999993</v>
      </c>
      <c r="O71" s="147">
        <v>85.8</v>
      </c>
      <c r="P71" s="147">
        <v>2.4</v>
      </c>
      <c r="Q71" s="147">
        <v>10.1</v>
      </c>
      <c r="R71" s="147">
        <v>9</v>
      </c>
      <c r="S71" s="147">
        <v>113</v>
      </c>
      <c r="T71" s="147">
        <v>72</v>
      </c>
      <c r="U71" s="147">
        <v>8.9</v>
      </c>
      <c r="V71" s="147">
        <v>424.6</v>
      </c>
    </row>
    <row r="72" spans="2:22" ht="13.5" customHeight="1">
      <c r="B72" s="148"/>
      <c r="C72" s="380">
        <v>22</v>
      </c>
      <c r="D72" s="86">
        <v>2010</v>
      </c>
      <c r="E72" s="147">
        <v>24.6</v>
      </c>
      <c r="F72" s="147">
        <v>1864.9</v>
      </c>
      <c r="G72" s="147">
        <v>0.9</v>
      </c>
      <c r="H72" s="147">
        <v>73.7</v>
      </c>
      <c r="I72" s="147">
        <v>2934.6</v>
      </c>
      <c r="J72" s="149" t="s">
        <v>412</v>
      </c>
      <c r="K72" s="147">
        <v>94</v>
      </c>
      <c r="L72" s="147" t="s">
        <v>188</v>
      </c>
      <c r="M72" s="147">
        <v>14.8</v>
      </c>
      <c r="N72" s="147">
        <v>5.2</v>
      </c>
      <c r="O72" s="147">
        <v>118.7</v>
      </c>
      <c r="P72" s="147">
        <v>2.2999999999999998</v>
      </c>
      <c r="Q72" s="147">
        <v>10.4</v>
      </c>
      <c r="R72" s="147">
        <v>24.7</v>
      </c>
      <c r="S72" s="147">
        <v>63.8</v>
      </c>
      <c r="T72" s="147">
        <v>71.3</v>
      </c>
      <c r="U72" s="147">
        <v>7.3</v>
      </c>
      <c r="V72" s="147">
        <v>544.9</v>
      </c>
    </row>
    <row r="73" spans="2:22">
      <c r="B73" s="148"/>
      <c r="C73" s="380">
        <v>23</v>
      </c>
      <c r="D73" s="86">
        <v>2011</v>
      </c>
      <c r="E73" s="147">
        <v>25.186</v>
      </c>
      <c r="F73" s="147">
        <v>1995.6379999999999</v>
      </c>
      <c r="G73" s="147">
        <v>0.8</v>
      </c>
      <c r="H73" s="147">
        <v>61.822000000000003</v>
      </c>
      <c r="I73" s="147">
        <v>2765.6559999999999</v>
      </c>
      <c r="J73" s="147" t="s">
        <v>188</v>
      </c>
      <c r="K73" s="147">
        <v>78</v>
      </c>
      <c r="L73" s="147" t="s">
        <v>188</v>
      </c>
      <c r="M73" s="147">
        <v>15.401999999999999</v>
      </c>
      <c r="N73" s="147">
        <v>4.49</v>
      </c>
      <c r="O73" s="147">
        <v>145.923</v>
      </c>
      <c r="P73" s="147">
        <v>2.581</v>
      </c>
      <c r="Q73" s="147">
        <v>14.680999999999999</v>
      </c>
      <c r="R73" s="147">
        <v>4.335</v>
      </c>
      <c r="S73" s="147">
        <v>43.811</v>
      </c>
      <c r="T73" s="147">
        <v>76.971000000000004</v>
      </c>
      <c r="U73" s="147">
        <v>8.1110000000000007</v>
      </c>
      <c r="V73" s="147">
        <v>501.47199999999998</v>
      </c>
    </row>
    <row r="74" spans="2:22">
      <c r="B74" s="148"/>
      <c r="C74" s="380">
        <v>24</v>
      </c>
      <c r="D74" s="86">
        <v>2012</v>
      </c>
      <c r="E74" s="147">
        <v>22.251999999999999</v>
      </c>
      <c r="F74" s="147">
        <v>1917.9949999999999</v>
      </c>
      <c r="G74" s="147">
        <v>0.8</v>
      </c>
      <c r="H74" s="147">
        <v>52.567999999999998</v>
      </c>
      <c r="I74" s="147">
        <v>3184.942</v>
      </c>
      <c r="J74" s="147" t="s">
        <v>188</v>
      </c>
      <c r="K74" s="147">
        <v>84</v>
      </c>
      <c r="L74" s="147" t="s">
        <v>188</v>
      </c>
      <c r="M74" s="147">
        <v>6.4459999999999997</v>
      </c>
      <c r="N74" s="147">
        <v>5.351</v>
      </c>
      <c r="O74" s="147">
        <v>131.142</v>
      </c>
      <c r="P74" s="147">
        <v>2.3279999999999998</v>
      </c>
      <c r="Q74" s="147">
        <v>2.1740000000000004</v>
      </c>
      <c r="R74" s="147">
        <v>3.5999999999999996</v>
      </c>
      <c r="S74" s="147">
        <v>71.754999999999995</v>
      </c>
      <c r="T74" s="147">
        <v>73.027000000000001</v>
      </c>
      <c r="U74" s="147">
        <v>59.190000000000005</v>
      </c>
      <c r="V74" s="147">
        <v>486.31399999999996</v>
      </c>
    </row>
    <row r="75" spans="2:22">
      <c r="B75" s="148"/>
      <c r="C75" s="380">
        <v>25</v>
      </c>
      <c r="D75" s="86">
        <v>2013</v>
      </c>
      <c r="E75" s="147">
        <v>21.567</v>
      </c>
      <c r="F75" s="147">
        <v>1634.152</v>
      </c>
      <c r="G75" s="147">
        <v>0.8</v>
      </c>
      <c r="H75" s="147">
        <v>43.929000000000002</v>
      </c>
      <c r="I75" s="147">
        <v>2994.223</v>
      </c>
      <c r="J75" s="147" t="s">
        <v>188</v>
      </c>
      <c r="K75" s="147">
        <v>70</v>
      </c>
      <c r="L75" s="147" t="s">
        <v>188</v>
      </c>
      <c r="M75" s="147">
        <v>4.5</v>
      </c>
      <c r="N75" s="147">
        <v>3.75</v>
      </c>
      <c r="O75" s="147">
        <v>132.94999999999999</v>
      </c>
      <c r="P75" s="147">
        <v>2.4580000000000002</v>
      </c>
      <c r="Q75" s="147">
        <v>1.873</v>
      </c>
      <c r="R75" s="147">
        <v>3.7290000000000001</v>
      </c>
      <c r="S75" s="147">
        <v>66.423000000000002</v>
      </c>
      <c r="T75" s="147">
        <v>71.186000000000007</v>
      </c>
      <c r="U75" s="147">
        <v>13.766999999999999</v>
      </c>
      <c r="V75" s="147">
        <v>412.08199999999999</v>
      </c>
    </row>
    <row r="76" spans="2:22">
      <c r="B76" s="148"/>
      <c r="C76" s="380">
        <v>26</v>
      </c>
      <c r="D76" s="86">
        <v>2014</v>
      </c>
      <c r="E76" s="147">
        <v>19.8</v>
      </c>
      <c r="F76" s="147">
        <v>1737.1</v>
      </c>
      <c r="G76" s="147">
        <v>0.3</v>
      </c>
      <c r="H76" s="147">
        <v>24</v>
      </c>
      <c r="I76" s="147">
        <v>3009.6</v>
      </c>
      <c r="J76" s="147" t="s">
        <v>188</v>
      </c>
      <c r="K76" s="147">
        <v>79</v>
      </c>
      <c r="L76" s="147" t="s">
        <v>188</v>
      </c>
      <c r="M76" s="147">
        <v>3.1</v>
      </c>
      <c r="N76" s="147">
        <v>0.6</v>
      </c>
      <c r="O76" s="147">
        <v>100.7</v>
      </c>
      <c r="P76" s="147">
        <v>2.9</v>
      </c>
      <c r="Q76" s="147">
        <v>2.4</v>
      </c>
      <c r="R76" s="147">
        <v>1.5</v>
      </c>
      <c r="S76" s="147">
        <v>46.6</v>
      </c>
      <c r="T76" s="147">
        <v>73.5</v>
      </c>
      <c r="U76" s="147">
        <v>3</v>
      </c>
      <c r="V76" s="147">
        <v>419.7</v>
      </c>
    </row>
    <row r="77" spans="2:22">
      <c r="B77" s="148"/>
      <c r="C77" s="380">
        <v>27</v>
      </c>
      <c r="D77" s="86">
        <v>2015</v>
      </c>
      <c r="E77" s="147">
        <v>20.100000000000001</v>
      </c>
      <c r="F77" s="147">
        <v>1570.4</v>
      </c>
      <c r="G77" s="147">
        <v>0</v>
      </c>
      <c r="H77" s="147">
        <v>16.100000000000001</v>
      </c>
      <c r="I77" s="147">
        <v>1798.2</v>
      </c>
      <c r="J77" s="147" t="s">
        <v>188</v>
      </c>
      <c r="K77" s="147">
        <v>58</v>
      </c>
      <c r="L77" s="147" t="s">
        <v>188</v>
      </c>
      <c r="M77" s="147">
        <v>2.5</v>
      </c>
      <c r="N77" s="147">
        <v>1</v>
      </c>
      <c r="O77" s="147">
        <v>112</v>
      </c>
      <c r="P77" s="147">
        <v>3.7</v>
      </c>
      <c r="Q77" s="147">
        <v>3.2</v>
      </c>
      <c r="R77" s="147">
        <v>1.6</v>
      </c>
      <c r="S77" s="147">
        <v>45.2</v>
      </c>
      <c r="T77" s="147">
        <v>73.5</v>
      </c>
      <c r="U77" s="147">
        <v>17.600000000000001</v>
      </c>
      <c r="V77" s="147">
        <v>512.1</v>
      </c>
    </row>
    <row r="78" spans="2:22">
      <c r="B78" s="148"/>
      <c r="C78" s="380">
        <v>28</v>
      </c>
      <c r="D78" s="86">
        <v>2016</v>
      </c>
      <c r="E78" s="147">
        <v>21.1</v>
      </c>
      <c r="F78" s="147">
        <v>1687.1</v>
      </c>
      <c r="G78" s="147">
        <v>0</v>
      </c>
      <c r="H78" s="147">
        <v>14.2</v>
      </c>
      <c r="I78" s="147">
        <v>1772</v>
      </c>
      <c r="J78" s="147" t="s">
        <v>188</v>
      </c>
      <c r="K78" s="147">
        <v>63</v>
      </c>
      <c r="L78" s="147" t="s">
        <v>188</v>
      </c>
      <c r="M78" s="147">
        <v>2.8</v>
      </c>
      <c r="N78" s="147">
        <v>1.2</v>
      </c>
      <c r="O78" s="147">
        <v>90.4</v>
      </c>
      <c r="P78" s="147">
        <v>3.5</v>
      </c>
      <c r="Q78" s="147">
        <v>1.7</v>
      </c>
      <c r="R78" s="147">
        <v>1.8</v>
      </c>
      <c r="S78" s="147">
        <v>42.5</v>
      </c>
      <c r="T78" s="147">
        <v>9.8000000000000007</v>
      </c>
      <c r="U78" s="147">
        <v>21</v>
      </c>
      <c r="V78" s="147">
        <v>480.3</v>
      </c>
    </row>
    <row r="79" spans="2:22">
      <c r="B79" s="148"/>
      <c r="C79" s="380">
        <v>29</v>
      </c>
      <c r="D79" s="86">
        <v>2016</v>
      </c>
      <c r="E79" s="147">
        <v>17.899999999999999</v>
      </c>
      <c r="F79" s="147">
        <v>1712.8</v>
      </c>
      <c r="G79" s="147">
        <v>0</v>
      </c>
      <c r="H79" s="147">
        <v>9.6999999999999993</v>
      </c>
      <c r="I79" s="147">
        <v>2067</v>
      </c>
      <c r="J79" s="147" t="s">
        <v>188</v>
      </c>
      <c r="K79" s="147">
        <v>61</v>
      </c>
      <c r="L79" s="147" t="s">
        <v>188</v>
      </c>
      <c r="M79" s="147">
        <v>2.5</v>
      </c>
      <c r="N79" s="147">
        <v>2.2999999999999998</v>
      </c>
      <c r="O79" s="147">
        <v>91.3</v>
      </c>
      <c r="P79" s="147">
        <v>3.9</v>
      </c>
      <c r="Q79" s="147">
        <v>17.100000000000001</v>
      </c>
      <c r="R79" s="147">
        <v>2.5</v>
      </c>
      <c r="S79" s="147">
        <v>40</v>
      </c>
      <c r="T79" s="147">
        <v>6.7</v>
      </c>
      <c r="U79" s="147">
        <v>102.8</v>
      </c>
      <c r="V79" s="147">
        <v>413.4</v>
      </c>
    </row>
    <row r="80" spans="2:22">
      <c r="B80" s="148"/>
      <c r="C80" s="380">
        <v>30</v>
      </c>
      <c r="D80" s="86">
        <v>2018</v>
      </c>
      <c r="E80" s="147">
        <v>17.8</v>
      </c>
      <c r="F80" s="147">
        <v>1706.6</v>
      </c>
      <c r="G80" s="147" t="s">
        <v>188</v>
      </c>
      <c r="H80" s="147">
        <v>6.9</v>
      </c>
      <c r="I80" s="147">
        <v>1834.3</v>
      </c>
      <c r="J80" s="147" t="s">
        <v>188</v>
      </c>
      <c r="K80" s="147">
        <v>41</v>
      </c>
      <c r="L80" s="147" t="s">
        <v>188</v>
      </c>
      <c r="M80" s="147">
        <v>1.8</v>
      </c>
      <c r="N80" s="147">
        <v>4.8</v>
      </c>
      <c r="O80" s="147">
        <v>78.5</v>
      </c>
      <c r="P80" s="147">
        <v>3.3</v>
      </c>
      <c r="Q80" s="147">
        <v>10.9</v>
      </c>
      <c r="R80" s="147">
        <v>0.7</v>
      </c>
      <c r="S80" s="147">
        <v>35.700000000000003</v>
      </c>
      <c r="T80" s="147">
        <v>3.2</v>
      </c>
      <c r="U80" s="147">
        <v>27.1</v>
      </c>
      <c r="V80" s="147">
        <v>398.9</v>
      </c>
    </row>
    <row r="81" spans="2:22">
      <c r="B81" s="148" t="s">
        <v>86</v>
      </c>
      <c r="C81" s="380">
        <v>1</v>
      </c>
      <c r="D81" s="86">
        <v>2019</v>
      </c>
      <c r="E81" s="147">
        <v>16.7</v>
      </c>
      <c r="F81" s="147">
        <v>1685.2</v>
      </c>
      <c r="G81" s="147" t="s">
        <v>412</v>
      </c>
      <c r="H81" s="147">
        <v>9.5</v>
      </c>
      <c r="I81" s="147">
        <v>1791.4</v>
      </c>
      <c r="J81" s="147" t="s">
        <v>412</v>
      </c>
      <c r="K81" s="147">
        <v>49</v>
      </c>
      <c r="L81" s="147" t="s">
        <v>412</v>
      </c>
      <c r="M81" s="147">
        <v>1.6</v>
      </c>
      <c r="N81" s="147">
        <v>4.7</v>
      </c>
      <c r="O81" s="147">
        <v>73.8</v>
      </c>
      <c r="P81" s="147">
        <v>3.5</v>
      </c>
      <c r="Q81" s="147">
        <v>4.3</v>
      </c>
      <c r="R81" s="147">
        <v>0.9</v>
      </c>
      <c r="S81" s="147">
        <v>59.2</v>
      </c>
      <c r="T81" s="147">
        <v>2.7</v>
      </c>
      <c r="U81" s="147">
        <v>19.3</v>
      </c>
      <c r="V81" s="147">
        <v>278</v>
      </c>
    </row>
    <row r="82" spans="2:22">
      <c r="B82" s="148"/>
      <c r="C82" s="380">
        <v>2</v>
      </c>
      <c r="D82" s="86">
        <v>2020</v>
      </c>
      <c r="E82" s="147">
        <v>17.3</v>
      </c>
      <c r="F82" s="147">
        <v>1516.1</v>
      </c>
      <c r="G82" s="147" t="s">
        <v>412</v>
      </c>
      <c r="H82" s="147">
        <v>8.4</v>
      </c>
      <c r="I82" s="147">
        <v>1931.2</v>
      </c>
      <c r="J82" s="147" t="s">
        <v>412</v>
      </c>
      <c r="K82" s="147">
        <v>52</v>
      </c>
      <c r="L82" s="147" t="s">
        <v>412</v>
      </c>
      <c r="M82" s="147">
        <v>1.8</v>
      </c>
      <c r="N82" s="147" t="s">
        <v>412</v>
      </c>
      <c r="O82" s="147">
        <v>42.9</v>
      </c>
      <c r="P82" s="147">
        <v>3.2</v>
      </c>
      <c r="Q82" s="147">
        <v>5.9</v>
      </c>
      <c r="R82" s="147">
        <v>1.8</v>
      </c>
      <c r="S82" s="147">
        <v>50.5</v>
      </c>
      <c r="T82" s="147">
        <v>1.1000000000000001</v>
      </c>
      <c r="U82" s="147">
        <v>16</v>
      </c>
      <c r="V82" s="147">
        <v>355.3</v>
      </c>
    </row>
    <row r="83" spans="2:22">
      <c r="B83" s="148"/>
      <c r="C83" s="380">
        <v>3</v>
      </c>
      <c r="D83" s="86">
        <v>2021</v>
      </c>
      <c r="E83" s="147">
        <v>17.600000000000001</v>
      </c>
      <c r="F83" s="147">
        <v>1366.1</v>
      </c>
      <c r="G83" s="147" t="s">
        <v>412</v>
      </c>
      <c r="H83" s="147">
        <v>8.8000000000000007</v>
      </c>
      <c r="I83" s="147">
        <v>1904.4</v>
      </c>
      <c r="J83" s="147" t="s">
        <v>412</v>
      </c>
      <c r="K83" s="147">
        <v>43</v>
      </c>
      <c r="L83" s="147" t="s">
        <v>412</v>
      </c>
      <c r="M83" s="147">
        <v>2</v>
      </c>
      <c r="N83" s="147" t="s">
        <v>412</v>
      </c>
      <c r="O83" s="147">
        <v>29.6</v>
      </c>
      <c r="P83" s="147">
        <v>3.1</v>
      </c>
      <c r="Q83" s="147">
        <v>8</v>
      </c>
      <c r="R83" s="147">
        <v>0.8</v>
      </c>
      <c r="S83" s="147">
        <v>44.9</v>
      </c>
      <c r="T83" s="147">
        <v>2.5</v>
      </c>
      <c r="U83" s="147">
        <v>4.5999999999999996</v>
      </c>
      <c r="V83" s="147">
        <v>254.4</v>
      </c>
    </row>
    <row r="84" spans="2:22">
      <c r="B84" s="148"/>
      <c r="C84" s="380">
        <v>4</v>
      </c>
      <c r="D84" s="86">
        <v>2022</v>
      </c>
      <c r="E84" s="147">
        <v>16.100000000000001</v>
      </c>
      <c r="F84" s="147">
        <v>1233</v>
      </c>
      <c r="G84" s="147" t="s">
        <v>412</v>
      </c>
      <c r="H84" s="147">
        <v>5</v>
      </c>
      <c r="I84" s="147">
        <v>1747.4</v>
      </c>
      <c r="J84" s="147" t="s">
        <v>412</v>
      </c>
      <c r="K84" s="147">
        <v>56</v>
      </c>
      <c r="L84" s="147" t="s">
        <v>412</v>
      </c>
      <c r="M84" s="147">
        <v>1.6</v>
      </c>
      <c r="N84" s="147" t="s">
        <v>412</v>
      </c>
      <c r="O84" s="147">
        <v>37.200000000000003</v>
      </c>
      <c r="P84" s="147">
        <v>2.2999999999999998</v>
      </c>
      <c r="Q84" s="147">
        <v>5.6</v>
      </c>
      <c r="R84" s="147">
        <v>0.7</v>
      </c>
      <c r="S84" s="147">
        <v>29.1</v>
      </c>
      <c r="T84" s="147">
        <v>0.2</v>
      </c>
      <c r="U84" s="147">
        <v>4.2</v>
      </c>
      <c r="V84" s="147">
        <v>8.1999999999999993</v>
      </c>
    </row>
    <row r="85" spans="2:22">
      <c r="B85" s="148"/>
      <c r="C85" s="380">
        <v>5</v>
      </c>
      <c r="D85" s="86">
        <v>2023</v>
      </c>
      <c r="E85" s="147">
        <v>9.4949999999999992</v>
      </c>
      <c r="F85" s="147">
        <v>789.23800000000006</v>
      </c>
      <c r="G85" s="147">
        <v>0</v>
      </c>
      <c r="H85" s="147">
        <v>3.1269999999999998</v>
      </c>
      <c r="I85" s="147">
        <v>1864.5</v>
      </c>
      <c r="J85" s="147" t="s">
        <v>412</v>
      </c>
      <c r="K85" s="147">
        <v>48</v>
      </c>
      <c r="L85" s="147" t="s">
        <v>412</v>
      </c>
      <c r="M85" s="147">
        <v>1.73</v>
      </c>
      <c r="N85" s="147" t="s">
        <v>412</v>
      </c>
      <c r="O85" s="147">
        <v>27.867999999999999</v>
      </c>
      <c r="P85" s="147">
        <v>2.0430000000000001</v>
      </c>
      <c r="Q85" s="147">
        <v>2.3079999999999998</v>
      </c>
      <c r="R85" s="147">
        <v>0.107</v>
      </c>
      <c r="S85" s="147">
        <v>28.704999999999998</v>
      </c>
      <c r="T85" s="147">
        <v>2.734</v>
      </c>
      <c r="U85" s="147">
        <v>1.8160000000000001</v>
      </c>
      <c r="V85" s="147">
        <v>7.1369999999999996</v>
      </c>
    </row>
    <row r="86" spans="2:22">
      <c r="B86" s="146"/>
      <c r="C86" s="383"/>
      <c r="D86" s="386"/>
      <c r="E86" s="145"/>
      <c r="F86" s="145"/>
      <c r="G86" s="145"/>
      <c r="H86" s="145"/>
      <c r="I86" s="145"/>
      <c r="J86" s="145"/>
      <c r="K86" s="145"/>
      <c r="L86" s="145"/>
      <c r="M86" s="145"/>
      <c r="N86" s="145"/>
      <c r="O86" s="145"/>
      <c r="P86" s="145"/>
      <c r="Q86" s="145"/>
      <c r="R86" s="145"/>
      <c r="S86" s="145"/>
      <c r="T86" s="145"/>
      <c r="U86" s="145"/>
      <c r="V86" s="145"/>
    </row>
    <row r="88" spans="2:22">
      <c r="B88" s="111" t="s">
        <v>487</v>
      </c>
    </row>
  </sheetData>
  <mergeCells count="14">
    <mergeCell ref="V5:V6"/>
    <mergeCell ref="U5:U6"/>
    <mergeCell ref="B5:D6"/>
    <mergeCell ref="P5:Q5"/>
    <mergeCell ref="R5:S5"/>
    <mergeCell ref="T5:T6"/>
    <mergeCell ref="G5:H5"/>
    <mergeCell ref="I5:I6"/>
    <mergeCell ref="M5:N5"/>
    <mergeCell ref="E5:F5"/>
    <mergeCell ref="J5:J6"/>
    <mergeCell ref="K5:K6"/>
    <mergeCell ref="L5:L6"/>
    <mergeCell ref="O5:O6"/>
  </mergeCells>
  <phoneticPr fontId="9"/>
  <pageMargins left="0.25" right="0.25" top="0.75" bottom="0.75" header="0.3" footer="0.3"/>
  <pageSetup paperSize="9" scale="47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41</vt:i4>
      </vt:variant>
      <vt:variant>
        <vt:lpstr>名前付き一覧</vt:lpstr>
      </vt:variant>
      <vt:variant>
        <vt:i4>28</vt:i4>
      </vt:variant>
    </vt:vector>
  </HeadingPairs>
  <TitlesOfParts>
    <vt:vector size="69" baseType="lpstr">
      <vt:lpstr>目次</vt:lpstr>
      <vt:lpstr>0101</vt:lpstr>
      <vt:lpstr>0102</vt:lpstr>
      <vt:lpstr>0201</vt:lpstr>
      <vt:lpstr>0301</vt:lpstr>
      <vt:lpstr>0302</vt:lpstr>
      <vt:lpstr>0303</vt:lpstr>
      <vt:lpstr>0401</vt:lpstr>
      <vt:lpstr>0402</vt:lpstr>
      <vt:lpstr>0501</vt:lpstr>
      <vt:lpstr>0502</vt:lpstr>
      <vt:lpstr>0503</vt:lpstr>
      <vt:lpstr>0601</vt:lpstr>
      <vt:lpstr>0602</vt:lpstr>
      <vt:lpstr>0701</vt:lpstr>
      <vt:lpstr>0702</vt:lpstr>
      <vt:lpstr>0703</vt:lpstr>
      <vt:lpstr>0801</vt:lpstr>
      <vt:lpstr>0802</vt:lpstr>
      <vt:lpstr>0803</vt:lpstr>
      <vt:lpstr>0804</vt:lpstr>
      <vt:lpstr>0901</vt:lpstr>
      <vt:lpstr>0902</vt:lpstr>
      <vt:lpstr>1001</vt:lpstr>
      <vt:lpstr>1101</vt:lpstr>
      <vt:lpstr>1102</vt:lpstr>
      <vt:lpstr>1103</vt:lpstr>
      <vt:lpstr>1104</vt:lpstr>
      <vt:lpstr>1201</vt:lpstr>
      <vt:lpstr>1202</vt:lpstr>
      <vt:lpstr>1203</vt:lpstr>
      <vt:lpstr>1301</vt:lpstr>
      <vt:lpstr>1302</vt:lpstr>
      <vt:lpstr>1401</vt:lpstr>
      <vt:lpstr>1402</vt:lpstr>
      <vt:lpstr>1403</vt:lpstr>
      <vt:lpstr>1404</vt:lpstr>
      <vt:lpstr>1501</vt:lpstr>
      <vt:lpstr>1502</vt:lpstr>
      <vt:lpstr>1503</vt:lpstr>
      <vt:lpstr>1504</vt:lpstr>
      <vt:lpstr>'0101'!Print_Area</vt:lpstr>
      <vt:lpstr>'0102'!Print_Area</vt:lpstr>
      <vt:lpstr>'0501'!Print_Area</vt:lpstr>
      <vt:lpstr>'0502'!Print_Area</vt:lpstr>
      <vt:lpstr>'0503'!Print_Area</vt:lpstr>
      <vt:lpstr>'1102'!Print_Area</vt:lpstr>
      <vt:lpstr>'1201'!Print_Area</vt:lpstr>
      <vt:lpstr>'1202'!Print_Area</vt:lpstr>
      <vt:lpstr>'1203'!Print_Area</vt:lpstr>
      <vt:lpstr>'1302'!Print_Area</vt:lpstr>
      <vt:lpstr>'1401'!Print_Area</vt:lpstr>
      <vt:lpstr>'1402'!Print_Area</vt:lpstr>
      <vt:lpstr>'1404'!Print_Area</vt:lpstr>
      <vt:lpstr>'1501'!Print_Area</vt:lpstr>
      <vt:lpstr>'1502'!Print_Area</vt:lpstr>
      <vt:lpstr>'1503'!Print_Area</vt:lpstr>
      <vt:lpstr>'1504'!Print_Area</vt:lpstr>
      <vt:lpstr>目次!Print_Area</vt:lpstr>
      <vt:lpstr>'0502'!Print_Titles</vt:lpstr>
      <vt:lpstr>'0503'!Print_Titles</vt:lpstr>
      <vt:lpstr>'0902'!Print_Titles</vt:lpstr>
      <vt:lpstr>'1102'!Print_Titles</vt:lpstr>
      <vt:lpstr>'1201'!Print_Titles</vt:lpstr>
      <vt:lpstr>'1203'!Print_Titles</vt:lpstr>
      <vt:lpstr>'1301'!Print_Titles</vt:lpstr>
      <vt:lpstr>'1401'!Print_Titles</vt:lpstr>
      <vt:lpstr>'1402'!Print_Titles</vt:lpstr>
      <vt:lpstr>'1503'!Print_Titles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admin03</dc:creator>
  <cp:lastModifiedBy>admin03</cp:lastModifiedBy>
  <dcterms:created xsi:type="dcterms:W3CDTF">2025-04-25T05:44:50Z</dcterms:created>
  <dcterms:modified xsi:type="dcterms:W3CDTF">2026-03-18T08:05:38Z</dcterms:modified>
</cp:coreProperties>
</file>